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aha\Desktop\"/>
    </mc:Choice>
  </mc:AlternateContent>
  <xr:revisionPtr revIDLastSave="0" documentId="8_{329BC117-AA7B-42B7-901D-B7E1CD78C48D}" xr6:coauthVersionLast="40" xr6:coauthVersionMax="40" xr10:uidLastSave="{00000000-0000-0000-0000-000000000000}"/>
  <bookViews>
    <workbookView xWindow="0" yWindow="0" windowWidth="21000" windowHeight="11325" xr2:uid="{00000000-000D-0000-FFFF-FFFF00000000}"/>
  </bookViews>
  <sheets>
    <sheet name="Indhold" sheetId="1" r:id="rId1"/>
    <sheet name="Tabel 2.1." sheetId="2" r:id="rId2"/>
    <sheet name="Usikkerhedsberegner" sheetId="9" r:id="rId3"/>
    <sheet name="Tabel 2.2." sheetId="3" r:id="rId4"/>
    <sheet name="Tabel 2.3" sheetId="4" r:id="rId5"/>
    <sheet name="Tabel 2.7," sheetId="5" r:id="rId6"/>
    <sheet name="Figur 2.18" sheetId="6" r:id="rId7"/>
    <sheet name="Figur 2.19" sheetId="8" r:id="rId8"/>
    <sheet name="Tabel 2.8."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9" l="1"/>
  <c r="E5" i="9"/>
  <c r="F5" i="9"/>
  <c r="G5" i="9"/>
  <c r="H5" i="9"/>
  <c r="E6" i="9"/>
  <c r="F6" i="9"/>
  <c r="G6" i="9"/>
  <c r="H6" i="9"/>
  <c r="E7" i="9"/>
  <c r="F7" i="9"/>
  <c r="G7" i="9"/>
  <c r="H7" i="9"/>
  <c r="E8" i="9"/>
  <c r="F8" i="9"/>
  <c r="G8" i="9"/>
  <c r="H8" i="9"/>
  <c r="E9" i="9"/>
  <c r="F9" i="9"/>
  <c r="G9" i="9"/>
  <c r="H9" i="9"/>
  <c r="E10" i="9"/>
  <c r="F10" i="9"/>
  <c r="G10" i="9"/>
  <c r="H10" i="9"/>
  <c r="E11" i="9"/>
  <c r="F11" i="9"/>
  <c r="G11" i="9"/>
  <c r="H11" i="9"/>
  <c r="E12" i="9"/>
  <c r="F12" i="9"/>
  <c r="G12" i="9"/>
  <c r="H12" i="9"/>
  <c r="E13" i="9"/>
  <c r="F13" i="9"/>
  <c r="G13" i="9"/>
  <c r="H13" i="9"/>
  <c r="E14" i="9"/>
  <c r="F14" i="9"/>
  <c r="G14" i="9"/>
  <c r="H14" i="9"/>
  <c r="E15" i="9"/>
  <c r="F15" i="9"/>
  <c r="G15" i="9"/>
  <c r="H15" i="9"/>
  <c r="E16" i="9"/>
  <c r="F16" i="9"/>
  <c r="G16" i="9"/>
  <c r="H16" i="9"/>
  <c r="E17" i="9"/>
  <c r="F17" i="9"/>
  <c r="G17" i="9"/>
  <c r="H17" i="9"/>
  <c r="E18" i="9"/>
  <c r="F18" i="9"/>
  <c r="G18" i="9"/>
  <c r="H18" i="9"/>
  <c r="C19" i="9"/>
  <c r="M16" i="3" l="1"/>
  <c r="L16" i="3"/>
  <c r="K16" i="3"/>
  <c r="J16" i="3"/>
  <c r="I16" i="3"/>
  <c r="H16" i="3"/>
  <c r="G16" i="3"/>
  <c r="F16" i="3"/>
  <c r="E16" i="3"/>
  <c r="D16" i="3"/>
  <c r="N15" i="3"/>
  <c r="N14" i="3"/>
  <c r="N13" i="3"/>
  <c r="N12" i="3"/>
  <c r="N11" i="3"/>
  <c r="N10" i="3"/>
  <c r="N9" i="3"/>
  <c r="N8" i="3"/>
  <c r="H19" i="2"/>
  <c r="G19" i="2"/>
  <c r="F19" i="2"/>
  <c r="E19" i="2"/>
  <c r="D19" i="2"/>
  <c r="N16" i="3" l="1"/>
</calcChain>
</file>

<file path=xl/sharedStrings.xml><?xml version="1.0" encoding="utf-8"?>
<sst xmlns="http://schemas.openxmlformats.org/spreadsheetml/2006/main" count="245" uniqueCount="222">
  <si>
    <t>Regnearksfiler til hjemmeside for Metodebogen</t>
  </si>
  <si>
    <t>Tabel 2.1.</t>
  </si>
  <si>
    <t>Meningsmåling</t>
  </si>
  <si>
    <t>A - Socialdemokratiet</t>
  </si>
  <si>
    <t>B - Det Radikale Venstre</t>
  </si>
  <si>
    <t>C - Det Konservative Folkeparti</t>
  </si>
  <si>
    <t>F - Socialistisk Folkeparti</t>
  </si>
  <si>
    <t>I – Liberal alliance</t>
  </si>
  <si>
    <t>K - Kristen Demokraterne</t>
  </si>
  <si>
    <t>-</t>
  </si>
  <si>
    <t>O - Dansk Folkeparti</t>
  </si>
  <si>
    <t>V - Venstre</t>
  </si>
  <si>
    <t>Ø - Enhedslisten</t>
  </si>
  <si>
    <t>Å - Alternativet</t>
  </si>
  <si>
    <t>Nye Borgerlige</t>
  </si>
  <si>
    <t>Andre partier</t>
  </si>
  <si>
    <t>Parti</t>
  </si>
  <si>
    <t>Valget 18.6.2015</t>
  </si>
  <si>
    <t>Meningsmåling 16.-21.12.2016</t>
  </si>
  <si>
    <t>Procent</t>
  </si>
  <si>
    <t>Mandater</t>
  </si>
  <si>
    <t>Usikkerhed</t>
  </si>
  <si>
    <t>Valgundersøgelse 2015 - YouGov</t>
  </si>
  <si>
    <t>Raw numbers</t>
  </si>
  <si>
    <t>Angiv venligst din højeste gennemførte uddannelse?</t>
  </si>
  <si>
    <t>A</t>
  </si>
  <si>
    <t>B</t>
  </si>
  <si>
    <t>C</t>
  </si>
  <si>
    <t>F</t>
  </si>
  <si>
    <t>I</t>
  </si>
  <si>
    <t>K</t>
  </si>
  <si>
    <t>O</t>
  </si>
  <si>
    <t>V</t>
  </si>
  <si>
    <t>Ø</t>
  </si>
  <si>
    <t>Å</t>
  </si>
  <si>
    <t>Total</t>
  </si>
  <si>
    <t>Grund-/folkeskole</t>
  </si>
  <si>
    <t>STX/HF</t>
  </si>
  <si>
    <t>HHX, HTX</t>
  </si>
  <si>
    <t>Erhvervsuddannelse</t>
  </si>
  <si>
    <t>KVU</t>
  </si>
  <si>
    <t>MVU</t>
  </si>
  <si>
    <t>LVU</t>
  </si>
  <si>
    <t>Forsker</t>
  </si>
  <si>
    <t>N=</t>
  </si>
  <si>
    <t>Tabel 2.2.</t>
  </si>
  <si>
    <t>Uddannelse og partivalg</t>
  </si>
  <si>
    <t>Indvandrere og efterkommere i alt</t>
  </si>
  <si>
    <t>Fra de gamle EU-lande (EU15)</t>
  </si>
  <si>
    <t>Fra de nye EU-lande</t>
  </si>
  <si>
    <t>Fra andre vestlige lande</t>
  </si>
  <si>
    <t>Fra ikke-vestlige lande</t>
  </si>
  <si>
    <t>Tabel 2.3 Indvandrere og efterkommere i Danmark. 1980-2016. Absolutte tal.</t>
  </si>
  <si>
    <t>Land</t>
  </si>
  <si>
    <t>Ulighed</t>
  </si>
  <si>
    <t>Tillid</t>
  </si>
  <si>
    <t>Australia</t>
  </si>
  <si>
    <t>Japan</t>
  </si>
  <si>
    <t>Belgium</t>
  </si>
  <si>
    <t>Netherlands</t>
  </si>
  <si>
    <t>Canada</t>
  </si>
  <si>
    <t>New Zealand</t>
  </si>
  <si>
    <t>Denmark</t>
  </si>
  <si>
    <t>Norway</t>
  </si>
  <si>
    <t>Finland</t>
  </si>
  <si>
    <t>Portugal</t>
  </si>
  <si>
    <t>France</t>
  </si>
  <si>
    <t>Singapore</t>
  </si>
  <si>
    <t>Germany</t>
  </si>
  <si>
    <t>Spain</t>
  </si>
  <si>
    <t>Greece</t>
  </si>
  <si>
    <t>Sweden</t>
  </si>
  <si>
    <t>Ireland</t>
  </si>
  <si>
    <t>Switzerland</t>
  </si>
  <si>
    <t>Israel</t>
  </si>
  <si>
    <t>UK</t>
  </si>
  <si>
    <t>Italy</t>
  </si>
  <si>
    <t>USA</t>
  </si>
  <si>
    <t>Tabel 2.7. Ulighed og tillid i udvalgte lande. 2010.</t>
  </si>
  <si>
    <t>Beskæftigelse</t>
  </si>
  <si>
    <t>Forbrugskvote</t>
  </si>
  <si>
    <t>Bemærk: Der er nyere tal med i forhold til figuren i bogen.</t>
  </si>
  <si>
    <t>Figur 2.18</t>
  </si>
  <si>
    <t>Forbrugskvote og beskæftigelse</t>
  </si>
  <si>
    <t>Københavns Kommune</t>
  </si>
  <si>
    <t>Frederiksberg Kommune</t>
  </si>
  <si>
    <t>Ballerup Kommune</t>
  </si>
  <si>
    <t>Brøndby Kommune</t>
  </si>
  <si>
    <t>Dragør Kommune</t>
  </si>
  <si>
    <t>Gentofte Kommune</t>
  </si>
  <si>
    <t>Gladsaxe Kommune</t>
  </si>
  <si>
    <t>Glostrup Kommune</t>
  </si>
  <si>
    <t>Herlev Kommune</t>
  </si>
  <si>
    <t>Albertslund Kommune</t>
  </si>
  <si>
    <t>Hvidovre Kommune</t>
  </si>
  <si>
    <t>Høje-Taastrup Kommune</t>
  </si>
  <si>
    <t>Lyngby-Taarbæk Kommune</t>
  </si>
  <si>
    <t>Rødovre Kommune</t>
  </si>
  <si>
    <t>Ishøj Kommune</t>
  </si>
  <si>
    <t>Tårnby Kommune</t>
  </si>
  <si>
    <t>Vallensbæk Kommune</t>
  </si>
  <si>
    <t>Furesø Kommune</t>
  </si>
  <si>
    <t>Allerød Kommune</t>
  </si>
  <si>
    <t>Fredensborg Kommune</t>
  </si>
  <si>
    <t>Helsingør Kommune</t>
  </si>
  <si>
    <t>Hillerød Kommune</t>
  </si>
  <si>
    <t>Hørsholm Kommune</t>
  </si>
  <si>
    <t>Rudersdal Kommune</t>
  </si>
  <si>
    <t>Egedal Kommune</t>
  </si>
  <si>
    <t>Frederikssund Kommune</t>
  </si>
  <si>
    <t>Halsnæs Kommune</t>
  </si>
  <si>
    <t>Gribskov Kommune</t>
  </si>
  <si>
    <t>Bornholms Kommune</t>
  </si>
  <si>
    <t>Greve Kommune</t>
  </si>
  <si>
    <t>Køge Kommune</t>
  </si>
  <si>
    <t>Roskilde Kommune</t>
  </si>
  <si>
    <t>Solrød Kommune</t>
  </si>
  <si>
    <t>Odsherred Kommune</t>
  </si>
  <si>
    <t>Holbæk Kommune</t>
  </si>
  <si>
    <t>Faxe Kommune</t>
  </si>
  <si>
    <t>Kalundborg Kommune</t>
  </si>
  <si>
    <t>Ringsted Kommune</t>
  </si>
  <si>
    <t>Slagelse Kommune</t>
  </si>
  <si>
    <t>Stevns Kommune</t>
  </si>
  <si>
    <t>Sorø Kommune</t>
  </si>
  <si>
    <t>Lejre Kommune</t>
  </si>
  <si>
    <t>Lolland Kommune</t>
  </si>
  <si>
    <t>Næstved Kommune</t>
  </si>
  <si>
    <t>Guldborgsund Kommune</t>
  </si>
  <si>
    <t>Vordingborg Kommune</t>
  </si>
  <si>
    <t>Middelfart Kommune</t>
  </si>
  <si>
    <t>Assens Kommune</t>
  </si>
  <si>
    <t>Faaborg-Midtfyn Kommune</t>
  </si>
  <si>
    <t>Kerteminde Kommune</t>
  </si>
  <si>
    <t>Nyborg Kommune</t>
  </si>
  <si>
    <t>Odense Kommune</t>
  </si>
  <si>
    <t>Svendborg Kommune</t>
  </si>
  <si>
    <t>Nordfyns Kommune</t>
  </si>
  <si>
    <t>Langeland Kommune</t>
  </si>
  <si>
    <t>Ærø Kommune</t>
  </si>
  <si>
    <t>Haderslev Kommune</t>
  </si>
  <si>
    <t>Billund Kommune</t>
  </si>
  <si>
    <t>Sønderborg Kommune</t>
  </si>
  <si>
    <t>Tønder Kommune</t>
  </si>
  <si>
    <t>Esbjerg Kommune</t>
  </si>
  <si>
    <t>Fanø Kommune</t>
  </si>
  <si>
    <t>Varde Kommune</t>
  </si>
  <si>
    <t>Vejen Kommune</t>
  </si>
  <si>
    <t>Aabenraa Kommune</t>
  </si>
  <si>
    <t>Fredericia Kommune</t>
  </si>
  <si>
    <t>Kolding Kommune</t>
  </si>
  <si>
    <t>Vejle Kommune</t>
  </si>
  <si>
    <t>Horsens Kommune</t>
  </si>
  <si>
    <t>Herning Kommune</t>
  </si>
  <si>
    <t>Holstebro Kommune</t>
  </si>
  <si>
    <t>Lemvig Kommune</t>
  </si>
  <si>
    <t>Struer Kommune</t>
  </si>
  <si>
    <t>Syddjurs Kommune</t>
  </si>
  <si>
    <t>Norddjurs Kommune</t>
  </si>
  <si>
    <t>Favrskov Kommune</t>
  </si>
  <si>
    <t>Odder Kommune</t>
  </si>
  <si>
    <t>Randers Kommune</t>
  </si>
  <si>
    <t>Silkeborg Kommune</t>
  </si>
  <si>
    <t>Samsø Kommune</t>
  </si>
  <si>
    <t>Skanderborg Kommune</t>
  </si>
  <si>
    <t>Aarhus Kommune</t>
  </si>
  <si>
    <t>Ikast-Brande Kommune</t>
  </si>
  <si>
    <t>Ringkøbing-Skjern Kommune</t>
  </si>
  <si>
    <t>Hedensted Kommune</t>
  </si>
  <si>
    <t>Skive Kommune</t>
  </si>
  <si>
    <t>Viborg Kommune</t>
  </si>
  <si>
    <t>Morsø Kommune</t>
  </si>
  <si>
    <t>Thisted Kommune</t>
  </si>
  <si>
    <t>Brønderslev Kommune</t>
  </si>
  <si>
    <t>Frederikshavn Kommune</t>
  </si>
  <si>
    <t>Vesthimmerlands Kommune</t>
  </si>
  <si>
    <t>Læsø Kommune</t>
  </si>
  <si>
    <t>Rebild Kommune</t>
  </si>
  <si>
    <t>Mariagerfjord Kommune</t>
  </si>
  <si>
    <t>Jammerbugt Kommune</t>
  </si>
  <si>
    <t>Aalborg Kommune</t>
  </si>
  <si>
    <t>Hjørring Kommune</t>
  </si>
  <si>
    <t>Statsborgere fra ikke-vestlige lande pr. 10.000 indb.</t>
  </si>
  <si>
    <t>Anmeldte tyverier/indbrud pr. 1.000 indb.</t>
  </si>
  <si>
    <t>Fra lav til høj indkomst</t>
  </si>
  <si>
    <t>Andel i %</t>
  </si>
  <si>
    <t>1000 kr</t>
  </si>
  <si>
    <t>1000 kr.</t>
  </si>
  <si>
    <t>1.decil (Fattigste 10 pct.)</t>
  </si>
  <si>
    <t>2.decil</t>
  </si>
  <si>
    <t>3.decil</t>
  </si>
  <si>
    <t>4.decil</t>
  </si>
  <si>
    <t>5.decil</t>
  </si>
  <si>
    <t>6.decil</t>
  </si>
  <si>
    <t>7.decil</t>
  </si>
  <si>
    <t>8.decil</t>
  </si>
  <si>
    <t>9.decil</t>
  </si>
  <si>
    <t>10. decil (Rigeste 10 pct.)</t>
  </si>
  <si>
    <t>Gennemsnit</t>
  </si>
  <si>
    <t xml:space="preserve">Tabel 2.8. Indkomstfordeling i deciler 1985 og 2014. </t>
  </si>
  <si>
    <t xml:space="preserve">Tabel 2.3 </t>
  </si>
  <si>
    <t>Indvandrere og efterkommere i Danmark. 1980-2016. Absolutte tal.</t>
  </si>
  <si>
    <t>Tabel 2.7.</t>
  </si>
  <si>
    <t xml:space="preserve">Tabel 2.8. </t>
  </si>
  <si>
    <t xml:space="preserve">Indkomstfordeling i deciler 1985 og 2014. </t>
  </si>
  <si>
    <t>Figur 2.19</t>
  </si>
  <si>
    <t>Andel fra ikke-vestlige og tyverier</t>
  </si>
  <si>
    <t>Ulighed og tillid i udvalgte lande. 2010.</t>
  </si>
  <si>
    <t>Kapitel 2</t>
  </si>
  <si>
    <t>Data svarer ikke helt til bogens, da disse er revideret sidenhen</t>
  </si>
  <si>
    <t>I alt</t>
  </si>
  <si>
    <t>Indtast andel i procent</t>
  </si>
  <si>
    <t>Højest</t>
  </si>
  <si>
    <t>Midte</t>
  </si>
  <si>
    <t>Mindst</t>
  </si>
  <si>
    <t>Indtast stikprøvens størrelse</t>
  </si>
  <si>
    <t>Konfidensinterval</t>
  </si>
  <si>
    <t>Vælg usikkerhedsniveau</t>
  </si>
  <si>
    <t>Evt. parti</t>
  </si>
  <si>
    <t>Stikprøveusikkerhed</t>
  </si>
  <si>
    <t>Usikkerhedsberegner</t>
  </si>
  <si>
    <t>Beregner statistisk usikkerhed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</si>
</sst>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b/>
      <sz val="14"/>
      <name val="Arial"/>
      <family val="2"/>
    </font>
    <font>
      <sz val="10"/>
      <name val="Arial"/>
      <family val="2"/>
    </font>
    <font>
      <b/>
      <sz val="10"/>
      <color theme="1"/>
      <name val="Times New Roman"/>
      <family val="1"/>
    </font>
    <font>
      <b/>
      <sz val="12"/>
      <color theme="1"/>
      <name val="Times New Roman"/>
      <family val="1"/>
    </font>
    <font>
      <sz val="11"/>
      <color rgb="FF000000"/>
      <name val="Times New Roman"/>
      <family val="1"/>
    </font>
    <font>
      <b/>
      <sz val="11"/>
      <color rgb="FF000000"/>
      <name val="Times New Roman"/>
      <family val="1"/>
    </font>
    <font>
      <sz val="10"/>
      <name val="Courier"/>
      <family val="3"/>
    </font>
    <font>
      <sz val="14"/>
      <color theme="1"/>
      <name val="Times New Roman"/>
      <family val="1"/>
    </font>
    <font>
      <b/>
      <sz val="1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5" fillId="0" borderId="0"/>
    <xf numFmtId="9" fontId="5" fillId="0" borderId="0" applyFont="0" applyFill="0" applyBorder="0" applyAlignment="0" applyProtection="0"/>
  </cellStyleXfs>
  <cellXfs count="47">
    <xf numFmtId="0" fontId="0" fillId="0" borderId="0" xfId="0"/>
    <xf numFmtId="0" fontId="3" fillId="0" borderId="0" xfId="0" applyFont="1"/>
    <xf numFmtId="0" fontId="0" fillId="0" borderId="4" xfId="0" applyBorder="1"/>
    <xf numFmtId="0" fontId="3" fillId="0" borderId="4" xfId="0" applyFont="1" applyBorder="1"/>
    <xf numFmtId="0" fontId="4" fillId="0" borderId="0" xfId="0" applyNumberFormat="1" applyFont="1" applyFill="1" applyBorder="1" applyAlignment="1"/>
    <xf numFmtId="0" fontId="0" fillId="0" borderId="0" xfId="0" applyNumberFormat="1" applyFont="1" applyFill="1" applyBorder="1" applyAlignment="1"/>
    <xf numFmtId="0" fontId="0" fillId="0" borderId="4" xfId="0" applyNumberFormat="1" applyFont="1" applyFill="1" applyBorder="1" applyAlignment="1"/>
    <xf numFmtId="0" fontId="5" fillId="0" borderId="4" xfId="0" applyNumberFormat="1" applyFont="1" applyFill="1" applyBorder="1" applyAlignment="1">
      <alignment horizontal="center"/>
    </xf>
    <xf numFmtId="0" fontId="0" fillId="0" borderId="4" xfId="0" applyNumberFormat="1" applyFont="1" applyFill="1" applyBorder="1" applyAlignment="1">
      <alignment horizontal="center"/>
    </xf>
    <xf numFmtId="0" fontId="5" fillId="0" borderId="4" xfId="0" applyNumberFormat="1" applyFont="1" applyFill="1" applyBorder="1" applyAlignment="1"/>
    <xf numFmtId="0" fontId="0" fillId="0" borderId="5" xfId="0" applyBorder="1"/>
    <xf numFmtId="0" fontId="2" fillId="0" borderId="3" xfId="0" applyFont="1" applyBorder="1" applyAlignment="1">
      <alignment horizontal="right" vertical="center"/>
    </xf>
    <xf numFmtId="0" fontId="6" fillId="0" borderId="1" xfId="0" applyFont="1" applyBorder="1" applyAlignment="1">
      <alignment vertical="center"/>
    </xf>
    <xf numFmtId="3" fontId="0" fillId="0" borderId="0" xfId="0" applyNumberFormat="1"/>
    <xf numFmtId="3" fontId="6" fillId="0" borderId="2" xfId="0" applyNumberFormat="1" applyFont="1" applyBorder="1" applyAlignment="1">
      <alignment horizontal="right" vertical="center"/>
    </xf>
    <xf numFmtId="0" fontId="2" fillId="0" borderId="1" xfId="0" applyFont="1" applyBorder="1" applyAlignment="1">
      <alignment vertical="center"/>
    </xf>
    <xf numFmtId="3" fontId="2" fillId="0" borderId="2" xfId="0" applyNumberFormat="1" applyFont="1" applyBorder="1" applyAlignment="1">
      <alignment horizontal="right" vertical="center"/>
    </xf>
    <xf numFmtId="0" fontId="7" fillId="0" borderId="0" xfId="0" applyFont="1" applyAlignment="1">
      <alignment vertical="center"/>
    </xf>
    <xf numFmtId="0" fontId="3" fillId="0" borderId="5" xfId="0" applyFont="1" applyBorder="1" applyAlignment="1">
      <alignment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1" fillId="0" borderId="0" xfId="0" applyFont="1"/>
    <xf numFmtId="0" fontId="0" fillId="0" borderId="0" xfId="0" applyFont="1"/>
    <xf numFmtId="1" fontId="10" fillId="0" borderId="0" xfId="0" applyNumberFormat="1" applyFont="1"/>
    <xf numFmtId="1" fontId="10" fillId="0" borderId="0" xfId="0" applyNumberFormat="1" applyFont="1" applyAlignment="1">
      <alignment horizontal="right"/>
    </xf>
    <xf numFmtId="0" fontId="10" fillId="0" borderId="0" xfId="0" applyFont="1"/>
    <xf numFmtId="1" fontId="0" fillId="0" borderId="0" xfId="0" applyNumberFormat="1"/>
    <xf numFmtId="0" fontId="0" fillId="0" borderId="0" xfId="0" applyAlignment="1">
      <alignment wrapText="1"/>
    </xf>
    <xf numFmtId="0" fontId="3" fillId="0" borderId="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0" fillId="0" borderId="2" xfId="0" applyBorder="1"/>
    <xf numFmtId="0" fontId="7" fillId="0" borderId="0" xfId="0" applyFont="1"/>
    <xf numFmtId="0" fontId="11" fillId="0" borderId="0" xfId="0" applyFont="1"/>
    <xf numFmtId="0" fontId="5" fillId="0" borderId="0" xfId="1"/>
    <xf numFmtId="0" fontId="12" fillId="0" borderId="0" xfId="1" applyFont="1"/>
    <xf numFmtId="0" fontId="5" fillId="0" borderId="0" xfId="1" applyProtection="1">
      <protection locked="0"/>
    </xf>
    <xf numFmtId="164" fontId="5" fillId="0" borderId="0" xfId="1" applyNumberFormat="1"/>
    <xf numFmtId="3" fontId="5" fillId="2" borderId="0" xfId="1" applyNumberFormat="1" applyFill="1" applyProtection="1">
      <protection locked="0"/>
    </xf>
    <xf numFmtId="0" fontId="12" fillId="0" borderId="0" xfId="1" applyFont="1" applyAlignment="1">
      <alignment horizontal="center"/>
    </xf>
    <xf numFmtId="9" fontId="0" fillId="0" borderId="0" xfId="2" applyFont="1"/>
    <xf numFmtId="0" fontId="5" fillId="0" borderId="0" xfId="1" applyFont="1" applyProtection="1">
      <protection locked="0"/>
    </xf>
    <xf numFmtId="0" fontId="5" fillId="0" borderId="0" xfId="1" applyProtection="1">
      <protection hidden="1"/>
    </xf>
    <xf numFmtId="0" fontId="3" fillId="0" borderId="4" xfId="0" applyFont="1" applyBorder="1" applyAlignment="1">
      <alignment horizontal="center"/>
    </xf>
    <xf numFmtId="0" fontId="12" fillId="0" borderId="0" xfId="1" applyFont="1" applyAlignment="1">
      <alignment horizont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cellXfs>
  <cellStyles count="3">
    <cellStyle name="Normal" xfId="0" builtinId="0"/>
    <cellStyle name="Normal 2" xfId="1" xr:uid="{00000000-0005-0000-0000-000001000000}"/>
    <cellStyle name="Procent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Tilslutning</a:t>
            </a:r>
            <a:r>
              <a:rPr lang="da-DK" baseline="0"/>
              <a:t> med usikkerhed</a:t>
            </a:r>
          </a:p>
          <a:p>
            <a:pPr>
              <a:defRPr sz="1400" b="0" i="0" u="none" strike="noStrike" kern="1200" spc="0" baseline="0">
                <a:solidFill>
                  <a:schemeClr val="tx1">
                    <a:lumMod val="65000"/>
                    <a:lumOff val="35000"/>
                  </a:schemeClr>
                </a:solidFill>
                <a:latin typeface="+mn-lt"/>
                <a:ea typeface="+mn-ea"/>
                <a:cs typeface="+mn-cs"/>
              </a:defRPr>
            </a:pPr>
            <a:endParaRPr lang="da-DK"/>
          </a:p>
        </c:rich>
      </c:tx>
      <c:overlay val="0"/>
      <c:spPr>
        <a:noFill/>
        <a:ln w="25400">
          <a:noFill/>
        </a:ln>
      </c:spPr>
    </c:title>
    <c:autoTitleDeleted val="0"/>
    <c:plotArea>
      <c:layout/>
      <c:stockChart>
        <c:ser>
          <c:idx val="0"/>
          <c:order val="0"/>
          <c:spPr>
            <a:ln w="19050">
              <a:noFill/>
            </a:ln>
          </c:spPr>
          <c:marker>
            <c:symbol val="none"/>
          </c:marker>
          <c:cat>
            <c:numRef>
              <c:f>Usikkerhedsberegner!$A$5:$A$15</c:f>
              <c:numCache>
                <c:formatCode>#,##0</c:formatCode>
                <c:ptCount val="11"/>
              </c:numCache>
            </c:numRef>
          </c:cat>
          <c:val>
            <c:numRef>
              <c:f>Usikkerhedsberegner!$F$5:$F$15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82B-46D0-9F86-DEB8A4208959}"/>
            </c:ext>
          </c:extLst>
        </c:ser>
        <c:ser>
          <c:idx val="1"/>
          <c:order val="1"/>
          <c:spPr>
            <a:ln w="19050">
              <a:noFill/>
            </a:ln>
          </c:spPr>
          <c:marker>
            <c:symbol val="none"/>
          </c:marker>
          <c:cat>
            <c:numRef>
              <c:f>Usikkerhedsberegner!$A$5:$A$15</c:f>
              <c:numCache>
                <c:formatCode>#,##0</c:formatCode>
                <c:ptCount val="11"/>
              </c:numCache>
            </c:numRef>
          </c:cat>
          <c:val>
            <c:numRef>
              <c:f>Usikkerhedsberegner!$G$5:$G$15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382B-46D0-9F86-DEB8A4208959}"/>
            </c:ext>
          </c:extLst>
        </c:ser>
        <c:ser>
          <c:idx val="2"/>
          <c:order val="2"/>
          <c:spPr>
            <a:ln w="19050">
              <a:noFill/>
            </a:ln>
          </c:spPr>
          <c:marker>
            <c:symbol val="dot"/>
            <c:size val="3"/>
            <c:spPr>
              <a:solidFill>
                <a:schemeClr val="accent3"/>
              </a:solidFill>
              <a:ln w="9525">
                <a:solidFill>
                  <a:schemeClr val="accent3"/>
                </a:solidFill>
              </a:ln>
              <a:effectLst/>
            </c:spPr>
          </c:marker>
          <c:cat>
            <c:numRef>
              <c:f>Usikkerhedsberegner!$A$5:$A$15</c:f>
              <c:numCache>
                <c:formatCode>#,##0</c:formatCode>
                <c:ptCount val="11"/>
              </c:numCache>
            </c:numRef>
          </c:cat>
          <c:val>
            <c:numRef>
              <c:f>Usikkerhedsberegner!$H$5:$H$15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382B-46D0-9F86-DEB8A42089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axId val="529175152"/>
        <c:axId val="1"/>
      </c:stockChart>
      <c:catAx>
        <c:axId val="5291751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291751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466725</xdr:colOff>
      <xdr:row>3</xdr:row>
      <xdr:rowOff>76200</xdr:rowOff>
    </xdr:from>
    <xdr:to>
      <xdr:col>16</xdr:col>
      <xdr:colOff>161925</xdr:colOff>
      <xdr:row>20</xdr:row>
      <xdr:rowOff>19050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603250</xdr:colOff>
      <xdr:row>20</xdr:row>
      <xdr:rowOff>0</xdr:rowOff>
    </xdr:from>
    <xdr:to>
      <xdr:col>2</xdr:col>
      <xdr:colOff>425450</xdr:colOff>
      <xdr:row>29</xdr:row>
      <xdr:rowOff>76200</xdr:rowOff>
    </xdr:to>
    <xdr:sp macro="" textlink="">
      <xdr:nvSpPr>
        <xdr:cNvPr id="3" name="Tekstfelt 2">
          <a:extLst>
            <a:ext uri="{FF2B5EF4-FFF2-40B4-BE49-F238E27FC236}">
              <a16:creationId xmlns:a16="http://schemas.microsoft.com/office/drawing/2014/main" id="{00000000-0008-0000-0200-000003000000}"/>
            </a:ext>
          </a:extLst>
        </xdr:cNvPr>
        <xdr:cNvSpPr txBox="1"/>
      </xdr:nvSpPr>
      <xdr:spPr>
        <a:xfrm>
          <a:off x="603250" y="3238500"/>
          <a:ext cx="104140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I regnearket vælges usikkerhedsniveau</a:t>
          </a:r>
          <a:r>
            <a:rPr lang="da-DK" sz="1100" baseline="0"/>
            <a:t> og indtastes stikprøvens størrelse og andele i procent. Desuden kan indtastes i kolonne A. Øvrige celler er låst. Der kan kun indtastes i de gule felter</a:t>
          </a:r>
        </a:p>
        <a:p>
          <a:r>
            <a:rPr lang="da-DK" sz="1100" baseline="0"/>
            <a:t>Resultater vises i kolonne E, F, G og H og i diagram (high-low).</a:t>
          </a:r>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13"/>
  <sheetViews>
    <sheetView tabSelected="1" workbookViewId="0">
      <selection activeCell="B4" sqref="B4:C13"/>
    </sheetView>
  </sheetViews>
  <sheetFormatPr defaultRowHeight="15" x14ac:dyDescent="0.25"/>
  <cols>
    <col min="2" max="2" width="21.85546875" customWidth="1"/>
    <col min="8" max="8" width="10.42578125" customWidth="1"/>
  </cols>
  <sheetData>
    <row r="4" spans="2:8" ht="18.75" x14ac:dyDescent="0.3">
      <c r="B4" s="33" t="s">
        <v>0</v>
      </c>
      <c r="C4" s="1"/>
      <c r="D4" s="1"/>
      <c r="E4" s="1"/>
      <c r="F4" s="1"/>
      <c r="G4" s="1"/>
      <c r="H4" s="33" t="s">
        <v>208</v>
      </c>
    </row>
    <row r="5" spans="2:8" ht="15.75" x14ac:dyDescent="0.25">
      <c r="B5" s="1"/>
      <c r="C5" s="1"/>
      <c r="D5" s="1"/>
      <c r="E5" s="1"/>
      <c r="F5" s="1"/>
      <c r="G5" s="1"/>
    </row>
    <row r="6" spans="2:8" ht="15.75" x14ac:dyDescent="0.25">
      <c r="B6" s="32" t="s">
        <v>1</v>
      </c>
      <c r="C6" s="32" t="s">
        <v>2</v>
      </c>
      <c r="D6" s="32"/>
      <c r="E6" s="32"/>
      <c r="F6" s="32"/>
      <c r="G6" s="1"/>
    </row>
    <row r="7" spans="2:8" ht="15.75" x14ac:dyDescent="0.25">
      <c r="B7" s="32" t="s">
        <v>220</v>
      </c>
      <c r="C7" s="32" t="s">
        <v>221</v>
      </c>
      <c r="D7" s="32"/>
      <c r="G7" s="1"/>
    </row>
    <row r="8" spans="2:8" ht="15.75" x14ac:dyDescent="0.25">
      <c r="B8" s="32" t="s">
        <v>45</v>
      </c>
      <c r="C8" s="32" t="s">
        <v>46</v>
      </c>
      <c r="D8" s="32"/>
      <c r="E8" s="32"/>
      <c r="F8" s="32"/>
      <c r="G8" s="1"/>
    </row>
    <row r="9" spans="2:8" ht="15.75" x14ac:dyDescent="0.25">
      <c r="B9" s="17" t="s">
        <v>200</v>
      </c>
      <c r="C9" s="32" t="s">
        <v>201</v>
      </c>
      <c r="D9" s="32"/>
      <c r="E9" s="32"/>
      <c r="F9" s="32"/>
      <c r="G9" s="1"/>
    </row>
    <row r="10" spans="2:8" ht="15.75" x14ac:dyDescent="0.25">
      <c r="B10" s="17" t="s">
        <v>202</v>
      </c>
      <c r="C10" s="32" t="s">
        <v>207</v>
      </c>
      <c r="D10" s="32"/>
      <c r="E10" s="32"/>
      <c r="F10" s="32"/>
      <c r="G10" s="1"/>
    </row>
    <row r="11" spans="2:8" ht="15.75" x14ac:dyDescent="0.25">
      <c r="B11" s="32" t="s">
        <v>82</v>
      </c>
      <c r="C11" s="32" t="s">
        <v>83</v>
      </c>
      <c r="D11" s="32"/>
      <c r="E11" s="32"/>
      <c r="F11" s="32"/>
    </row>
    <row r="12" spans="2:8" ht="15.75" x14ac:dyDescent="0.25">
      <c r="B12" s="32" t="s">
        <v>205</v>
      </c>
      <c r="C12" s="32" t="s">
        <v>206</v>
      </c>
      <c r="D12" s="21"/>
      <c r="E12" s="21"/>
      <c r="F12" s="21"/>
    </row>
    <row r="13" spans="2:8" ht="15.75" x14ac:dyDescent="0.25">
      <c r="B13" s="17" t="s">
        <v>203</v>
      </c>
      <c r="C13" s="21" t="s">
        <v>204</v>
      </c>
      <c r="D13" s="21"/>
      <c r="E13" s="21"/>
      <c r="F13"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H19"/>
  <sheetViews>
    <sheetView workbookViewId="0">
      <selection activeCell="L13" sqref="L13"/>
    </sheetView>
  </sheetViews>
  <sheetFormatPr defaultRowHeight="15" x14ac:dyDescent="0.25"/>
  <cols>
    <col min="3" max="3" width="28.85546875" bestFit="1" customWidth="1"/>
    <col min="8" max="8" width="10.7109375" customWidth="1"/>
  </cols>
  <sheetData>
    <row r="5" spans="3:8" ht="15.75" x14ac:dyDescent="0.25">
      <c r="C5" s="2"/>
      <c r="D5" s="43" t="s">
        <v>17</v>
      </c>
      <c r="E5" s="43"/>
      <c r="F5" s="43" t="s">
        <v>18</v>
      </c>
      <c r="G5" s="43"/>
      <c r="H5" s="43"/>
    </row>
    <row r="6" spans="3:8" ht="15.75" x14ac:dyDescent="0.25">
      <c r="C6" s="3" t="s">
        <v>16</v>
      </c>
      <c r="D6" s="3" t="s">
        <v>19</v>
      </c>
      <c r="E6" s="3" t="s">
        <v>20</v>
      </c>
      <c r="F6" s="3" t="s">
        <v>19</v>
      </c>
      <c r="G6" s="3" t="s">
        <v>20</v>
      </c>
      <c r="H6" s="3" t="s">
        <v>21</v>
      </c>
    </row>
    <row r="7" spans="3:8" ht="15.75" x14ac:dyDescent="0.25">
      <c r="C7" s="3" t="s">
        <v>3</v>
      </c>
      <c r="D7" s="3">
        <v>26.3</v>
      </c>
      <c r="E7" s="3">
        <v>47</v>
      </c>
      <c r="F7" s="3">
        <v>26.7</v>
      </c>
      <c r="G7" s="3">
        <v>48</v>
      </c>
      <c r="H7" s="3">
        <v>2.5</v>
      </c>
    </row>
    <row r="8" spans="3:8" ht="15.75" x14ac:dyDescent="0.25">
      <c r="C8" s="3" t="s">
        <v>4</v>
      </c>
      <c r="D8" s="3">
        <v>4.5999999999999996</v>
      </c>
      <c r="E8" s="3">
        <v>8</v>
      </c>
      <c r="F8" s="3">
        <v>7</v>
      </c>
      <c r="G8" s="3">
        <v>12</v>
      </c>
      <c r="H8" s="3">
        <v>1.4</v>
      </c>
    </row>
    <row r="9" spans="3:8" ht="15.75" x14ac:dyDescent="0.25">
      <c r="C9" s="3" t="s">
        <v>5</v>
      </c>
      <c r="D9" s="3">
        <v>3.4</v>
      </c>
      <c r="E9" s="3">
        <v>6</v>
      </c>
      <c r="F9" s="3">
        <v>4.0999999999999996</v>
      </c>
      <c r="G9" s="3">
        <v>7</v>
      </c>
      <c r="H9" s="3">
        <v>1.1000000000000001</v>
      </c>
    </row>
    <row r="10" spans="3:8" ht="15.75" x14ac:dyDescent="0.25">
      <c r="C10" s="3" t="s">
        <v>6</v>
      </c>
      <c r="D10" s="3">
        <v>4.2</v>
      </c>
      <c r="E10" s="3">
        <v>7</v>
      </c>
      <c r="F10" s="3">
        <v>4.5999999999999996</v>
      </c>
      <c r="G10" s="3">
        <v>8</v>
      </c>
      <c r="H10" s="3">
        <v>1.2</v>
      </c>
    </row>
    <row r="11" spans="3:8" ht="15.75" x14ac:dyDescent="0.25">
      <c r="C11" s="3" t="s">
        <v>7</v>
      </c>
      <c r="D11" s="3">
        <v>7.5</v>
      </c>
      <c r="E11" s="3">
        <v>13</v>
      </c>
      <c r="F11" s="3">
        <v>6.1</v>
      </c>
      <c r="G11" s="3">
        <v>11</v>
      </c>
      <c r="H11" s="3">
        <v>1.3</v>
      </c>
    </row>
    <row r="12" spans="3:8" ht="15.75" x14ac:dyDescent="0.25">
      <c r="C12" s="3" t="s">
        <v>8</v>
      </c>
      <c r="D12" s="3">
        <v>0.8</v>
      </c>
      <c r="E12" s="3" t="s">
        <v>9</v>
      </c>
      <c r="F12" s="3">
        <v>0.5</v>
      </c>
      <c r="G12" s="3" t="s">
        <v>9</v>
      </c>
      <c r="H12" s="3">
        <v>0.4</v>
      </c>
    </row>
    <row r="13" spans="3:8" ht="15.75" x14ac:dyDescent="0.25">
      <c r="C13" s="3" t="s">
        <v>10</v>
      </c>
      <c r="D13" s="3">
        <v>21.1</v>
      </c>
      <c r="E13" s="3">
        <v>37</v>
      </c>
      <c r="F13" s="3">
        <v>16.100000000000001</v>
      </c>
      <c r="G13" s="3">
        <v>29</v>
      </c>
      <c r="H13" s="3">
        <v>2.1</v>
      </c>
    </row>
    <row r="14" spans="3:8" ht="15.75" x14ac:dyDescent="0.25">
      <c r="C14" s="3" t="s">
        <v>11</v>
      </c>
      <c r="D14" s="3">
        <v>19.5</v>
      </c>
      <c r="E14" s="3">
        <v>34</v>
      </c>
      <c r="F14" s="3">
        <v>15.9</v>
      </c>
      <c r="G14" s="3">
        <v>28</v>
      </c>
      <c r="H14" s="3">
        <v>2</v>
      </c>
    </row>
    <row r="15" spans="3:8" ht="15.75" x14ac:dyDescent="0.25">
      <c r="C15" s="3" t="s">
        <v>12</v>
      </c>
      <c r="D15" s="3">
        <v>7.8</v>
      </c>
      <c r="E15" s="3">
        <v>14</v>
      </c>
      <c r="F15" s="3">
        <v>8.6999999999999993</v>
      </c>
      <c r="G15" s="3">
        <v>16</v>
      </c>
      <c r="H15" s="3">
        <v>1.6</v>
      </c>
    </row>
    <row r="16" spans="3:8" ht="15.75" x14ac:dyDescent="0.25">
      <c r="C16" s="3" t="s">
        <v>13</v>
      </c>
      <c r="D16" s="3">
        <v>4.8</v>
      </c>
      <c r="E16" s="3">
        <v>9</v>
      </c>
      <c r="F16" s="3">
        <v>6.4</v>
      </c>
      <c r="G16" s="3">
        <v>11</v>
      </c>
      <c r="H16" s="3">
        <v>1.4</v>
      </c>
    </row>
    <row r="17" spans="3:8" ht="15.75" x14ac:dyDescent="0.25">
      <c r="C17" s="3" t="s">
        <v>14</v>
      </c>
      <c r="D17" s="3" t="s">
        <v>9</v>
      </c>
      <c r="E17" s="3" t="s">
        <v>9</v>
      </c>
      <c r="F17" s="3">
        <v>2.7</v>
      </c>
      <c r="G17" s="3">
        <v>5</v>
      </c>
      <c r="H17" s="3">
        <v>0.9</v>
      </c>
    </row>
    <row r="18" spans="3:8" ht="15.75" x14ac:dyDescent="0.25">
      <c r="C18" s="3" t="s">
        <v>15</v>
      </c>
      <c r="D18" s="3" t="s">
        <v>9</v>
      </c>
      <c r="E18" s="3" t="s">
        <v>9</v>
      </c>
      <c r="F18" s="3">
        <v>1.2</v>
      </c>
      <c r="G18" s="3" t="s">
        <v>9</v>
      </c>
      <c r="H18" s="3">
        <v>0.6</v>
      </c>
    </row>
    <row r="19" spans="3:8" ht="15.75" x14ac:dyDescent="0.25">
      <c r="C19" s="3"/>
      <c r="D19" s="3">
        <f>SUM(D7:D18)</f>
        <v>100</v>
      </c>
      <c r="E19" s="3">
        <f t="shared" ref="E19:H19" si="0">SUM(E7:E18)</f>
        <v>175</v>
      </c>
      <c r="F19" s="3">
        <f t="shared" si="0"/>
        <v>100.00000000000003</v>
      </c>
      <c r="G19" s="3">
        <f t="shared" si="0"/>
        <v>175</v>
      </c>
      <c r="H19" s="3">
        <f t="shared" si="0"/>
        <v>16.5</v>
      </c>
    </row>
  </sheetData>
  <mergeCells count="2">
    <mergeCell ref="D5:E5"/>
    <mergeCell ref="F5:H5"/>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workbookViewId="0">
      <selection activeCell="D3" sqref="D3"/>
    </sheetView>
  </sheetViews>
  <sheetFormatPr defaultRowHeight="12.75" x14ac:dyDescent="0.2"/>
  <cols>
    <col min="1" max="1" width="17.5703125" style="34" customWidth="1"/>
    <col min="2" max="2" width="24.85546875" style="34" bestFit="1" customWidth="1"/>
    <col min="3" max="4" width="9.140625" style="34"/>
    <col min="5" max="5" width="13.42578125" style="34" bestFit="1" customWidth="1"/>
    <col min="6" max="7" width="14.42578125" style="34" bestFit="1" customWidth="1"/>
    <col min="8" max="16384" width="9.140625" style="34"/>
  </cols>
  <sheetData>
    <row r="1" spans="1:12" x14ac:dyDescent="0.2">
      <c r="B1" s="35" t="s">
        <v>219</v>
      </c>
    </row>
    <row r="3" spans="1:12" ht="15" x14ac:dyDescent="0.25">
      <c r="A3" s="41" t="s">
        <v>218</v>
      </c>
      <c r="B3" s="35" t="s">
        <v>217</v>
      </c>
      <c r="C3" s="36">
        <v>1.96</v>
      </c>
      <c r="D3" s="40">
        <f>IF(C3=1.96,95%,99%)</f>
        <v>0.95</v>
      </c>
      <c r="F3" s="44" t="s">
        <v>216</v>
      </c>
      <c r="G3" s="44"/>
    </row>
    <row r="4" spans="1:12" x14ac:dyDescent="0.2">
      <c r="B4" s="35" t="s">
        <v>215</v>
      </c>
      <c r="C4" s="38"/>
      <c r="E4" s="39" t="s">
        <v>21</v>
      </c>
      <c r="F4" s="39" t="s">
        <v>214</v>
      </c>
      <c r="G4" s="39" t="s">
        <v>213</v>
      </c>
      <c r="H4" s="39" t="s">
        <v>212</v>
      </c>
    </row>
    <row r="5" spans="1:12" x14ac:dyDescent="0.2">
      <c r="A5" s="38"/>
      <c r="B5" s="35" t="s">
        <v>211</v>
      </c>
      <c r="C5" s="38"/>
      <c r="E5" s="37" t="str">
        <f t="shared" ref="E5:E18" si="0">IF($C$4=0," ",$C$3*SQRT($C5*(100-$C5)/$C$4))</f>
        <v xml:space="preserve"> </v>
      </c>
      <c r="F5" s="37" t="str">
        <f t="shared" ref="F5:F18" si="1">IF(C5=0," ",C5-E5)</f>
        <v xml:space="preserve"> </v>
      </c>
      <c r="G5" s="34" t="str">
        <f t="shared" ref="G5:G18" si="2">IF(C5=0," ",C5)</f>
        <v xml:space="preserve"> </v>
      </c>
      <c r="H5" s="37" t="str">
        <f t="shared" ref="H5:H18" si="3">IF(C5=0," ",C5+E5)</f>
        <v xml:space="preserve"> </v>
      </c>
    </row>
    <row r="6" spans="1:12" x14ac:dyDescent="0.2">
      <c r="A6" s="38"/>
      <c r="B6" s="35" t="s">
        <v>211</v>
      </c>
      <c r="C6" s="38"/>
      <c r="E6" s="37" t="str">
        <f t="shared" si="0"/>
        <v xml:space="preserve"> </v>
      </c>
      <c r="F6" s="37" t="str">
        <f t="shared" si="1"/>
        <v xml:space="preserve"> </v>
      </c>
      <c r="G6" s="34" t="str">
        <f t="shared" si="2"/>
        <v xml:space="preserve"> </v>
      </c>
      <c r="H6" s="37" t="str">
        <f t="shared" si="3"/>
        <v xml:space="preserve"> </v>
      </c>
    </row>
    <row r="7" spans="1:12" x14ac:dyDescent="0.2">
      <c r="A7" s="38"/>
      <c r="B7" s="35" t="s">
        <v>211</v>
      </c>
      <c r="C7" s="38"/>
      <c r="E7" s="37" t="str">
        <f t="shared" si="0"/>
        <v xml:space="preserve"> </v>
      </c>
      <c r="F7" s="37" t="str">
        <f t="shared" si="1"/>
        <v xml:space="preserve"> </v>
      </c>
      <c r="G7" s="34" t="str">
        <f t="shared" si="2"/>
        <v xml:space="preserve"> </v>
      </c>
      <c r="H7" s="37" t="str">
        <f t="shared" si="3"/>
        <v xml:space="preserve"> </v>
      </c>
    </row>
    <row r="8" spans="1:12" x14ac:dyDescent="0.2">
      <c r="A8" s="38"/>
      <c r="B8" s="35" t="s">
        <v>211</v>
      </c>
      <c r="C8" s="38"/>
      <c r="E8" s="37" t="str">
        <f t="shared" si="0"/>
        <v xml:space="preserve"> </v>
      </c>
      <c r="F8" s="37" t="str">
        <f t="shared" si="1"/>
        <v xml:space="preserve"> </v>
      </c>
      <c r="G8" s="34" t="str">
        <f t="shared" si="2"/>
        <v xml:space="preserve"> </v>
      </c>
      <c r="H8" s="37" t="str">
        <f t="shared" si="3"/>
        <v xml:space="preserve"> </v>
      </c>
    </row>
    <row r="9" spans="1:12" x14ac:dyDescent="0.2">
      <c r="A9" s="38"/>
      <c r="B9" s="35" t="s">
        <v>211</v>
      </c>
      <c r="C9" s="38"/>
      <c r="E9" s="37" t="str">
        <f t="shared" si="0"/>
        <v xml:space="preserve"> </v>
      </c>
      <c r="F9" s="37" t="str">
        <f t="shared" si="1"/>
        <v xml:space="preserve"> </v>
      </c>
      <c r="G9" s="34" t="str">
        <f t="shared" si="2"/>
        <v xml:space="preserve"> </v>
      </c>
      <c r="H9" s="37" t="str">
        <f t="shared" si="3"/>
        <v xml:space="preserve"> </v>
      </c>
    </row>
    <row r="10" spans="1:12" x14ac:dyDescent="0.2">
      <c r="A10" s="38"/>
      <c r="B10" s="35" t="s">
        <v>211</v>
      </c>
      <c r="C10" s="38"/>
      <c r="E10" s="37" t="str">
        <f t="shared" si="0"/>
        <v xml:space="preserve"> </v>
      </c>
      <c r="F10" s="37" t="str">
        <f t="shared" si="1"/>
        <v xml:space="preserve"> </v>
      </c>
      <c r="G10" s="34" t="str">
        <f t="shared" si="2"/>
        <v xml:space="preserve"> </v>
      </c>
      <c r="H10" s="37" t="str">
        <f t="shared" si="3"/>
        <v xml:space="preserve"> </v>
      </c>
    </row>
    <row r="11" spans="1:12" x14ac:dyDescent="0.2">
      <c r="A11" s="38"/>
      <c r="B11" s="35" t="s">
        <v>211</v>
      </c>
      <c r="C11" s="38"/>
      <c r="E11" s="37" t="str">
        <f t="shared" si="0"/>
        <v xml:space="preserve"> </v>
      </c>
      <c r="F11" s="37" t="str">
        <f t="shared" si="1"/>
        <v xml:space="preserve"> </v>
      </c>
      <c r="G11" s="34" t="str">
        <f t="shared" si="2"/>
        <v xml:space="preserve"> </v>
      </c>
      <c r="H11" s="37" t="str">
        <f t="shared" si="3"/>
        <v xml:space="preserve"> </v>
      </c>
      <c r="L11" s="42">
        <v>1.96</v>
      </c>
    </row>
    <row r="12" spans="1:12" x14ac:dyDescent="0.2">
      <c r="A12" s="38"/>
      <c r="B12" s="35" t="s">
        <v>211</v>
      </c>
      <c r="C12" s="38"/>
      <c r="E12" s="37" t="str">
        <f t="shared" si="0"/>
        <v xml:space="preserve"> </v>
      </c>
      <c r="F12" s="37" t="str">
        <f t="shared" si="1"/>
        <v xml:space="preserve"> </v>
      </c>
      <c r="G12" s="34" t="str">
        <f t="shared" si="2"/>
        <v xml:space="preserve"> </v>
      </c>
      <c r="H12" s="37" t="str">
        <f t="shared" si="3"/>
        <v xml:space="preserve"> </v>
      </c>
      <c r="L12" s="42">
        <v>2.57</v>
      </c>
    </row>
    <row r="13" spans="1:12" x14ac:dyDescent="0.2">
      <c r="A13" s="38"/>
      <c r="B13" s="35" t="s">
        <v>211</v>
      </c>
      <c r="C13" s="38"/>
      <c r="E13" s="37" t="str">
        <f t="shared" si="0"/>
        <v xml:space="preserve"> </v>
      </c>
      <c r="F13" s="37" t="str">
        <f t="shared" si="1"/>
        <v xml:space="preserve"> </v>
      </c>
      <c r="G13" s="34" t="str">
        <f t="shared" si="2"/>
        <v xml:space="preserve"> </v>
      </c>
      <c r="H13" s="37" t="str">
        <f t="shared" si="3"/>
        <v xml:space="preserve"> </v>
      </c>
    </row>
    <row r="14" spans="1:12" x14ac:dyDescent="0.2">
      <c r="A14" s="38"/>
      <c r="B14" s="35" t="s">
        <v>211</v>
      </c>
      <c r="C14" s="38"/>
      <c r="E14" s="37" t="str">
        <f t="shared" si="0"/>
        <v xml:space="preserve"> </v>
      </c>
      <c r="F14" s="37" t="str">
        <f t="shared" si="1"/>
        <v xml:space="preserve"> </v>
      </c>
      <c r="G14" s="34" t="str">
        <f t="shared" si="2"/>
        <v xml:space="preserve"> </v>
      </c>
      <c r="H14" s="37" t="str">
        <f t="shared" si="3"/>
        <v xml:space="preserve"> </v>
      </c>
    </row>
    <row r="15" spans="1:12" x14ac:dyDescent="0.2">
      <c r="A15" s="38"/>
      <c r="B15" s="35" t="s">
        <v>211</v>
      </c>
      <c r="C15" s="38"/>
      <c r="E15" s="37" t="str">
        <f t="shared" si="0"/>
        <v xml:space="preserve"> </v>
      </c>
      <c r="F15" s="37" t="str">
        <f t="shared" si="1"/>
        <v xml:space="preserve"> </v>
      </c>
      <c r="G15" s="34" t="str">
        <f t="shared" si="2"/>
        <v xml:space="preserve"> </v>
      </c>
      <c r="H15" s="37" t="str">
        <f t="shared" si="3"/>
        <v xml:space="preserve"> </v>
      </c>
    </row>
    <row r="16" spans="1:12" x14ac:dyDescent="0.2">
      <c r="A16" s="38"/>
      <c r="B16" s="35" t="s">
        <v>211</v>
      </c>
      <c r="C16" s="38"/>
      <c r="E16" s="37" t="str">
        <f t="shared" si="0"/>
        <v xml:space="preserve"> </v>
      </c>
      <c r="F16" s="37" t="str">
        <f t="shared" si="1"/>
        <v xml:space="preserve"> </v>
      </c>
      <c r="G16" s="34" t="str">
        <f t="shared" si="2"/>
        <v xml:space="preserve"> </v>
      </c>
      <c r="H16" s="37" t="str">
        <f t="shared" si="3"/>
        <v xml:space="preserve"> </v>
      </c>
    </row>
    <row r="17" spans="1:8" x14ac:dyDescent="0.2">
      <c r="A17" s="38"/>
      <c r="B17" s="35" t="s">
        <v>211</v>
      </c>
      <c r="C17" s="38"/>
      <c r="E17" s="37" t="str">
        <f t="shared" si="0"/>
        <v xml:space="preserve"> </v>
      </c>
      <c r="F17" s="37" t="str">
        <f t="shared" si="1"/>
        <v xml:space="preserve"> </v>
      </c>
      <c r="G17" s="34" t="str">
        <f t="shared" si="2"/>
        <v xml:space="preserve"> </v>
      </c>
      <c r="H17" s="37" t="str">
        <f t="shared" si="3"/>
        <v xml:space="preserve"> </v>
      </c>
    </row>
    <row r="18" spans="1:8" x14ac:dyDescent="0.2">
      <c r="A18" s="38"/>
      <c r="B18" s="35" t="s">
        <v>211</v>
      </c>
      <c r="C18" s="38"/>
      <c r="E18" s="37" t="str">
        <f t="shared" si="0"/>
        <v xml:space="preserve"> </v>
      </c>
      <c r="F18" s="37" t="str">
        <f t="shared" si="1"/>
        <v xml:space="preserve"> </v>
      </c>
      <c r="G18" s="34" t="str">
        <f t="shared" si="2"/>
        <v xml:space="preserve"> </v>
      </c>
      <c r="H18" s="37" t="str">
        <f t="shared" si="3"/>
        <v xml:space="preserve"> </v>
      </c>
    </row>
    <row r="19" spans="1:8" x14ac:dyDescent="0.2">
      <c r="B19" s="35" t="s">
        <v>210</v>
      </c>
      <c r="C19" s="36">
        <f>SUM(C5:C18)</f>
        <v>0</v>
      </c>
    </row>
    <row r="21" spans="1:8" x14ac:dyDescent="0.2">
      <c r="B21" s="35"/>
    </row>
    <row r="22" spans="1:8" x14ac:dyDescent="0.2">
      <c r="B22" s="35"/>
    </row>
  </sheetData>
  <sheetProtection password="B456" sheet="1"/>
  <mergeCells count="1">
    <mergeCell ref="F3:G3"/>
  </mergeCells>
  <dataValidations count="1">
    <dataValidation type="list" allowBlank="1" showInputMessage="1" showErrorMessage="1" sqref="C3 WVK983043 WLO983043 WBS983043 VRW983043 VIA983043 UYE983043 UOI983043 UEM983043 TUQ983043 TKU983043 TAY983043 SRC983043 SHG983043 RXK983043 RNO983043 RDS983043 QTW983043 QKA983043 QAE983043 PQI983043 PGM983043 OWQ983043 OMU983043 OCY983043 NTC983043 NJG983043 MZK983043 MPO983043 MFS983043 LVW983043 LMA983043 LCE983043 KSI983043 KIM983043 JYQ983043 JOU983043 JEY983043 IVC983043 ILG983043 IBK983043 HRO983043 HHS983043 GXW983043 GOA983043 GEE983043 FUI983043 FKM983043 FAQ983043 EQU983043 EGY983043 DXC983043 DNG983043 DDK983043 CTO983043 CJS983043 BZW983043 BQA983043 BGE983043 AWI983043 AMM983043 ACQ983043 SU983043 IY983043 C983043 WVK917507 WLO917507 WBS917507 VRW917507 VIA917507 UYE917507 UOI917507 UEM917507 TUQ917507 TKU917507 TAY917507 SRC917507 SHG917507 RXK917507 RNO917507 RDS917507 QTW917507 QKA917507 QAE917507 PQI917507 PGM917507 OWQ917507 OMU917507 OCY917507 NTC917507 NJG917507 MZK917507 MPO917507 MFS917507 LVW917507 LMA917507 LCE917507 KSI917507 KIM917507 JYQ917507 JOU917507 JEY917507 IVC917507 ILG917507 IBK917507 HRO917507 HHS917507 GXW917507 GOA917507 GEE917507 FUI917507 FKM917507 FAQ917507 EQU917507 EGY917507 DXC917507 DNG917507 DDK917507 CTO917507 CJS917507 BZW917507 BQA917507 BGE917507 AWI917507 AMM917507 ACQ917507 SU917507 IY917507 C917507 WVK851971 WLO851971 WBS851971 VRW851971 VIA851971 UYE851971 UOI851971 UEM851971 TUQ851971 TKU851971 TAY851971 SRC851971 SHG851971 RXK851971 RNO851971 RDS851971 QTW851971 QKA851971 QAE851971 PQI851971 PGM851971 OWQ851971 OMU851971 OCY851971 NTC851971 NJG851971 MZK851971 MPO851971 MFS851971 LVW851971 LMA851971 LCE851971 KSI851971 KIM851971 JYQ851971 JOU851971 JEY851971 IVC851971 ILG851971 IBK851971 HRO851971 HHS851971 GXW851971 GOA851971 GEE851971 FUI851971 FKM851971 FAQ851971 EQU851971 EGY851971 DXC851971 DNG851971 DDK851971 CTO851971 CJS851971 BZW851971 BQA851971 BGE851971 AWI851971 AMM851971 ACQ851971 SU851971 IY851971 C851971 WVK786435 WLO786435 WBS786435 VRW786435 VIA786435 UYE786435 UOI786435 UEM786435 TUQ786435 TKU786435 TAY786435 SRC786435 SHG786435 RXK786435 RNO786435 RDS786435 QTW786435 QKA786435 QAE786435 PQI786435 PGM786435 OWQ786435 OMU786435 OCY786435 NTC786435 NJG786435 MZK786435 MPO786435 MFS786435 LVW786435 LMA786435 LCE786435 KSI786435 KIM786435 JYQ786435 JOU786435 JEY786435 IVC786435 ILG786435 IBK786435 HRO786435 HHS786435 GXW786435 GOA786435 GEE786435 FUI786435 FKM786435 FAQ786435 EQU786435 EGY786435 DXC786435 DNG786435 DDK786435 CTO786435 CJS786435 BZW786435 BQA786435 BGE786435 AWI786435 AMM786435 ACQ786435 SU786435 IY786435 C786435 WVK720899 WLO720899 WBS720899 VRW720899 VIA720899 UYE720899 UOI720899 UEM720899 TUQ720899 TKU720899 TAY720899 SRC720899 SHG720899 RXK720899 RNO720899 RDS720899 QTW720899 QKA720899 QAE720899 PQI720899 PGM720899 OWQ720899 OMU720899 OCY720899 NTC720899 NJG720899 MZK720899 MPO720899 MFS720899 LVW720899 LMA720899 LCE720899 KSI720899 KIM720899 JYQ720899 JOU720899 JEY720899 IVC720899 ILG720899 IBK720899 HRO720899 HHS720899 GXW720899 GOA720899 GEE720899 FUI720899 FKM720899 FAQ720899 EQU720899 EGY720899 DXC720899 DNG720899 DDK720899 CTO720899 CJS720899 BZW720899 BQA720899 BGE720899 AWI720899 AMM720899 ACQ720899 SU720899 IY720899 C720899 WVK655363 WLO655363 WBS655363 VRW655363 VIA655363 UYE655363 UOI655363 UEM655363 TUQ655363 TKU655363 TAY655363 SRC655363 SHG655363 RXK655363 RNO655363 RDS655363 QTW655363 QKA655363 QAE655363 PQI655363 PGM655363 OWQ655363 OMU655363 OCY655363 NTC655363 NJG655363 MZK655363 MPO655363 MFS655363 LVW655363 LMA655363 LCE655363 KSI655363 KIM655363 JYQ655363 JOU655363 JEY655363 IVC655363 ILG655363 IBK655363 HRO655363 HHS655363 GXW655363 GOA655363 GEE655363 FUI655363 FKM655363 FAQ655363 EQU655363 EGY655363 DXC655363 DNG655363 DDK655363 CTO655363 CJS655363 BZW655363 BQA655363 BGE655363 AWI655363 AMM655363 ACQ655363 SU655363 IY655363 C655363 WVK589827 WLO589827 WBS589827 VRW589827 VIA589827 UYE589827 UOI589827 UEM589827 TUQ589827 TKU589827 TAY589827 SRC589827 SHG589827 RXK589827 RNO589827 RDS589827 QTW589827 QKA589827 QAE589827 PQI589827 PGM589827 OWQ589827 OMU589827 OCY589827 NTC589827 NJG589827 MZK589827 MPO589827 MFS589827 LVW589827 LMA589827 LCE589827 KSI589827 KIM589827 JYQ589827 JOU589827 JEY589827 IVC589827 ILG589827 IBK589827 HRO589827 HHS589827 GXW589827 GOA589827 GEE589827 FUI589827 FKM589827 FAQ589827 EQU589827 EGY589827 DXC589827 DNG589827 DDK589827 CTO589827 CJS589827 BZW589827 BQA589827 BGE589827 AWI589827 AMM589827 ACQ589827 SU589827 IY589827 C589827 WVK524291 WLO524291 WBS524291 VRW524291 VIA524291 UYE524291 UOI524291 UEM524291 TUQ524291 TKU524291 TAY524291 SRC524291 SHG524291 RXK524291 RNO524291 RDS524291 QTW524291 QKA524291 QAE524291 PQI524291 PGM524291 OWQ524291 OMU524291 OCY524291 NTC524291 NJG524291 MZK524291 MPO524291 MFS524291 LVW524291 LMA524291 LCE524291 KSI524291 KIM524291 JYQ524291 JOU524291 JEY524291 IVC524291 ILG524291 IBK524291 HRO524291 HHS524291 GXW524291 GOA524291 GEE524291 FUI524291 FKM524291 FAQ524291 EQU524291 EGY524291 DXC524291 DNG524291 DDK524291 CTO524291 CJS524291 BZW524291 BQA524291 BGE524291 AWI524291 AMM524291 ACQ524291 SU524291 IY524291 C524291 WVK458755 WLO458755 WBS458755 VRW458755 VIA458755 UYE458755 UOI458755 UEM458755 TUQ458755 TKU458755 TAY458755 SRC458755 SHG458755 RXK458755 RNO458755 RDS458755 QTW458755 QKA458755 QAE458755 PQI458755 PGM458755 OWQ458755 OMU458755 OCY458755 NTC458755 NJG458755 MZK458755 MPO458755 MFS458755 LVW458755 LMA458755 LCE458755 KSI458755 KIM458755 JYQ458755 JOU458755 JEY458755 IVC458755 ILG458755 IBK458755 HRO458755 HHS458755 GXW458755 GOA458755 GEE458755 FUI458755 FKM458755 FAQ458755 EQU458755 EGY458755 DXC458755 DNG458755 DDK458755 CTO458755 CJS458755 BZW458755 BQA458755 BGE458755 AWI458755 AMM458755 ACQ458755 SU458755 IY458755 C458755 WVK393219 WLO393219 WBS393219 VRW393219 VIA393219 UYE393219 UOI393219 UEM393219 TUQ393219 TKU393219 TAY393219 SRC393219 SHG393219 RXK393219 RNO393219 RDS393219 QTW393219 QKA393219 QAE393219 PQI393219 PGM393219 OWQ393219 OMU393219 OCY393219 NTC393219 NJG393219 MZK393219 MPO393219 MFS393219 LVW393219 LMA393219 LCE393219 KSI393219 KIM393219 JYQ393219 JOU393219 JEY393219 IVC393219 ILG393219 IBK393219 HRO393219 HHS393219 GXW393219 GOA393219 GEE393219 FUI393219 FKM393219 FAQ393219 EQU393219 EGY393219 DXC393219 DNG393219 DDK393219 CTO393219 CJS393219 BZW393219 BQA393219 BGE393219 AWI393219 AMM393219 ACQ393219 SU393219 IY393219 C393219 WVK327683 WLO327683 WBS327683 VRW327683 VIA327683 UYE327683 UOI327683 UEM327683 TUQ327683 TKU327683 TAY327683 SRC327683 SHG327683 RXK327683 RNO327683 RDS327683 QTW327683 QKA327683 QAE327683 PQI327683 PGM327683 OWQ327683 OMU327683 OCY327683 NTC327683 NJG327683 MZK327683 MPO327683 MFS327683 LVW327683 LMA327683 LCE327683 KSI327683 KIM327683 JYQ327683 JOU327683 JEY327683 IVC327683 ILG327683 IBK327683 HRO327683 HHS327683 GXW327683 GOA327683 GEE327683 FUI327683 FKM327683 FAQ327683 EQU327683 EGY327683 DXC327683 DNG327683 DDK327683 CTO327683 CJS327683 BZW327683 BQA327683 BGE327683 AWI327683 AMM327683 ACQ327683 SU327683 IY327683 C327683 WVK262147 WLO262147 WBS262147 VRW262147 VIA262147 UYE262147 UOI262147 UEM262147 TUQ262147 TKU262147 TAY262147 SRC262147 SHG262147 RXK262147 RNO262147 RDS262147 QTW262147 QKA262147 QAE262147 PQI262147 PGM262147 OWQ262147 OMU262147 OCY262147 NTC262147 NJG262147 MZK262147 MPO262147 MFS262147 LVW262147 LMA262147 LCE262147 KSI262147 KIM262147 JYQ262147 JOU262147 JEY262147 IVC262147 ILG262147 IBK262147 HRO262147 HHS262147 GXW262147 GOA262147 GEE262147 FUI262147 FKM262147 FAQ262147 EQU262147 EGY262147 DXC262147 DNG262147 DDK262147 CTO262147 CJS262147 BZW262147 BQA262147 BGE262147 AWI262147 AMM262147 ACQ262147 SU262147 IY262147 C262147 WVK196611 WLO196611 WBS196611 VRW196611 VIA196611 UYE196611 UOI196611 UEM196611 TUQ196611 TKU196611 TAY196611 SRC196611 SHG196611 RXK196611 RNO196611 RDS196611 QTW196611 QKA196611 QAE196611 PQI196611 PGM196611 OWQ196611 OMU196611 OCY196611 NTC196611 NJG196611 MZK196611 MPO196611 MFS196611 LVW196611 LMA196611 LCE196611 KSI196611 KIM196611 JYQ196611 JOU196611 JEY196611 IVC196611 ILG196611 IBK196611 HRO196611 HHS196611 GXW196611 GOA196611 GEE196611 FUI196611 FKM196611 FAQ196611 EQU196611 EGY196611 DXC196611 DNG196611 DDK196611 CTO196611 CJS196611 BZW196611 BQA196611 BGE196611 AWI196611 AMM196611 ACQ196611 SU196611 IY196611 C196611 WVK131075 WLO131075 WBS131075 VRW131075 VIA131075 UYE131075 UOI131075 UEM131075 TUQ131075 TKU131075 TAY131075 SRC131075 SHG131075 RXK131075 RNO131075 RDS131075 QTW131075 QKA131075 QAE131075 PQI131075 PGM131075 OWQ131075 OMU131075 OCY131075 NTC131075 NJG131075 MZK131075 MPO131075 MFS131075 LVW131075 LMA131075 LCE131075 KSI131075 KIM131075 JYQ131075 JOU131075 JEY131075 IVC131075 ILG131075 IBK131075 HRO131075 HHS131075 GXW131075 GOA131075 GEE131075 FUI131075 FKM131075 FAQ131075 EQU131075 EGY131075 DXC131075 DNG131075 DDK131075 CTO131075 CJS131075 BZW131075 BQA131075 BGE131075 AWI131075 AMM131075 ACQ131075 SU131075 IY131075 C131075 WVK65539 WLO65539 WBS65539 VRW65539 VIA65539 UYE65539 UOI65539 UEM65539 TUQ65539 TKU65539 TAY65539 SRC65539 SHG65539 RXK65539 RNO65539 RDS65539 QTW65539 QKA65539 QAE65539 PQI65539 PGM65539 OWQ65539 OMU65539 OCY65539 NTC65539 NJG65539 MZK65539 MPO65539 MFS65539 LVW65539 LMA65539 LCE65539 KSI65539 KIM65539 JYQ65539 JOU65539 JEY65539 IVC65539 ILG65539 IBK65539 HRO65539 HHS65539 GXW65539 GOA65539 GEE65539 FUI65539 FKM65539 FAQ65539 EQU65539 EGY65539 DXC65539 DNG65539 DDK65539 CTO65539 CJS65539 BZW65539 BQA65539 BGE65539 AWI65539 AMM65539 ACQ65539 SU65539 IY65539 C65539 WVK3 WLO3 WBS3 VRW3 VIA3 UYE3 UOI3 UEM3 TUQ3 TKU3 TAY3 SRC3 SHG3 RXK3 RNO3 RDS3 QTW3 QKA3 QAE3 PQI3 PGM3 OWQ3 OMU3 OCY3 NTC3 NJG3 MZK3 MPO3 MFS3 LVW3 LMA3 LCE3 KSI3 KIM3 JYQ3 JOU3 JEY3 IVC3 ILG3 IBK3 HRO3 HHS3 GXW3 GOA3 GEE3 FUI3 FKM3 FAQ3 EQU3 EGY3 DXC3 DNG3 DDK3 CTO3 CJS3 BZW3 BQA3 BGE3 AWI3 AMM3 ACQ3 SU3 IY3" xr:uid="{00000000-0002-0000-0200-000000000000}">
      <formula1>$L$11:$L$12</formula1>
    </dataValidation>
  </dataValidations>
  <pageMargins left="0.75" right="0.75" top="1" bottom="1" header="0" footer="0"/>
  <pageSetup paperSize="9" orientation="portrait" horizontalDpi="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N16"/>
  <sheetViews>
    <sheetView workbookViewId="0">
      <selection activeCell="C25" sqref="C25"/>
    </sheetView>
  </sheetViews>
  <sheetFormatPr defaultRowHeight="15" x14ac:dyDescent="0.25"/>
  <cols>
    <col min="3" max="3" width="47.42578125" customWidth="1"/>
  </cols>
  <sheetData>
    <row r="4" spans="3:14" ht="18" x14ac:dyDescent="0.25">
      <c r="C4" s="4" t="s">
        <v>22</v>
      </c>
      <c r="D4" s="5"/>
      <c r="E4" s="5"/>
      <c r="F4" s="5"/>
      <c r="G4" s="5"/>
      <c r="H4" s="5"/>
      <c r="I4" s="5"/>
      <c r="J4" s="5"/>
      <c r="K4" s="5"/>
      <c r="L4" s="5"/>
      <c r="M4" s="5"/>
      <c r="N4" s="5"/>
    </row>
    <row r="5" spans="3:14" x14ac:dyDescent="0.25">
      <c r="C5" s="5" t="s">
        <v>23</v>
      </c>
      <c r="D5" s="5"/>
      <c r="E5" s="5"/>
      <c r="F5" s="5"/>
      <c r="G5" s="5"/>
      <c r="H5" s="5"/>
      <c r="I5" s="5"/>
      <c r="J5" s="5"/>
      <c r="K5" s="5"/>
      <c r="L5" s="5"/>
      <c r="M5" s="5"/>
      <c r="N5" s="5"/>
    </row>
    <row r="6" spans="3:14" x14ac:dyDescent="0.25">
      <c r="C6" s="5" t="s">
        <v>24</v>
      </c>
      <c r="D6" s="5"/>
      <c r="E6" s="5"/>
      <c r="F6" s="5"/>
      <c r="G6" s="5"/>
      <c r="H6" s="5"/>
      <c r="I6" s="5"/>
      <c r="J6" s="5"/>
      <c r="K6" s="5"/>
      <c r="L6" s="5"/>
      <c r="M6" s="5"/>
      <c r="N6" s="5"/>
    </row>
    <row r="7" spans="3:14" x14ac:dyDescent="0.25">
      <c r="C7" s="6"/>
      <c r="D7" s="7" t="s">
        <v>25</v>
      </c>
      <c r="E7" s="7" t="s">
        <v>26</v>
      </c>
      <c r="F7" s="7" t="s">
        <v>27</v>
      </c>
      <c r="G7" s="7" t="s">
        <v>28</v>
      </c>
      <c r="H7" s="7" t="s">
        <v>29</v>
      </c>
      <c r="I7" s="7" t="s">
        <v>30</v>
      </c>
      <c r="J7" s="7" t="s">
        <v>31</v>
      </c>
      <c r="K7" s="7" t="s">
        <v>32</v>
      </c>
      <c r="L7" s="7" t="s">
        <v>33</v>
      </c>
      <c r="M7" s="7" t="s">
        <v>34</v>
      </c>
      <c r="N7" s="8" t="s">
        <v>35</v>
      </c>
    </row>
    <row r="8" spans="3:14" x14ac:dyDescent="0.25">
      <c r="C8" s="6" t="s">
        <v>36</v>
      </c>
      <c r="D8" s="6">
        <v>166</v>
      </c>
      <c r="E8" s="6">
        <v>10</v>
      </c>
      <c r="F8" s="6">
        <v>9</v>
      </c>
      <c r="G8" s="6">
        <v>29</v>
      </c>
      <c r="H8" s="6">
        <v>23</v>
      </c>
      <c r="I8" s="6">
        <v>3</v>
      </c>
      <c r="J8" s="6">
        <v>184</v>
      </c>
      <c r="K8" s="6">
        <v>77</v>
      </c>
      <c r="L8" s="6">
        <v>77</v>
      </c>
      <c r="M8" s="6">
        <v>19</v>
      </c>
      <c r="N8" s="6">
        <f>SUM(D8:M8)</f>
        <v>597</v>
      </c>
    </row>
    <row r="9" spans="3:14" x14ac:dyDescent="0.25">
      <c r="C9" s="9" t="s">
        <v>37</v>
      </c>
      <c r="D9" s="6">
        <v>70</v>
      </c>
      <c r="E9" s="6">
        <v>39</v>
      </c>
      <c r="F9" s="6">
        <v>11</v>
      </c>
      <c r="G9" s="6">
        <v>23</v>
      </c>
      <c r="H9" s="6">
        <v>20</v>
      </c>
      <c r="I9" s="6">
        <v>7</v>
      </c>
      <c r="J9" s="6">
        <v>42</v>
      </c>
      <c r="K9" s="6">
        <v>46</v>
      </c>
      <c r="L9" s="6">
        <v>62</v>
      </c>
      <c r="M9" s="6">
        <v>37</v>
      </c>
      <c r="N9" s="6">
        <f t="shared" ref="N9:N15" si="0">SUM(D9:M9)</f>
        <v>357</v>
      </c>
    </row>
    <row r="10" spans="3:14" x14ac:dyDescent="0.25">
      <c r="C10" s="9" t="s">
        <v>38</v>
      </c>
      <c r="D10" s="6">
        <v>38</v>
      </c>
      <c r="E10" s="6">
        <v>8</v>
      </c>
      <c r="F10" s="6">
        <v>9</v>
      </c>
      <c r="G10" s="6">
        <v>7</v>
      </c>
      <c r="H10" s="6">
        <v>21</v>
      </c>
      <c r="I10" s="6">
        <v>2</v>
      </c>
      <c r="J10" s="6">
        <v>29</v>
      </c>
      <c r="K10" s="6">
        <v>57</v>
      </c>
      <c r="L10" s="6">
        <v>9</v>
      </c>
      <c r="M10" s="6">
        <v>11</v>
      </c>
      <c r="N10" s="6">
        <f t="shared" si="0"/>
        <v>191</v>
      </c>
    </row>
    <row r="11" spans="3:14" x14ac:dyDescent="0.25">
      <c r="C11" s="9" t="s">
        <v>39</v>
      </c>
      <c r="D11" s="6">
        <v>489</v>
      </c>
      <c r="E11" s="6">
        <v>30</v>
      </c>
      <c r="F11" s="6">
        <v>55</v>
      </c>
      <c r="G11" s="6">
        <v>67</v>
      </c>
      <c r="H11" s="6">
        <v>84</v>
      </c>
      <c r="I11" s="6">
        <v>10</v>
      </c>
      <c r="J11" s="6">
        <v>496</v>
      </c>
      <c r="K11" s="6">
        <v>287</v>
      </c>
      <c r="L11" s="6">
        <v>129</v>
      </c>
      <c r="M11" s="6">
        <v>34</v>
      </c>
      <c r="N11" s="6">
        <f t="shared" si="0"/>
        <v>1681</v>
      </c>
    </row>
    <row r="12" spans="3:14" x14ac:dyDescent="0.25">
      <c r="C12" s="9" t="s">
        <v>40</v>
      </c>
      <c r="D12" s="6">
        <v>109</v>
      </c>
      <c r="E12" s="6">
        <v>13</v>
      </c>
      <c r="F12" s="6">
        <v>19</v>
      </c>
      <c r="G12" s="6">
        <v>17</v>
      </c>
      <c r="H12" s="6">
        <v>31</v>
      </c>
      <c r="I12" s="6">
        <v>1</v>
      </c>
      <c r="J12" s="6">
        <v>100</v>
      </c>
      <c r="K12" s="6">
        <v>87</v>
      </c>
      <c r="L12" s="6">
        <v>31</v>
      </c>
      <c r="M12" s="6">
        <v>17</v>
      </c>
      <c r="N12" s="6">
        <f t="shared" si="0"/>
        <v>425</v>
      </c>
    </row>
    <row r="13" spans="3:14" x14ac:dyDescent="0.25">
      <c r="C13" s="9" t="s">
        <v>41</v>
      </c>
      <c r="D13" s="6">
        <v>236</v>
      </c>
      <c r="E13" s="6">
        <v>60</v>
      </c>
      <c r="F13" s="6">
        <v>49</v>
      </c>
      <c r="G13" s="6">
        <v>66</v>
      </c>
      <c r="H13" s="6">
        <v>77</v>
      </c>
      <c r="I13" s="6">
        <v>4</v>
      </c>
      <c r="J13" s="6">
        <v>172</v>
      </c>
      <c r="K13" s="6">
        <v>198</v>
      </c>
      <c r="L13" s="6">
        <v>129</v>
      </c>
      <c r="M13" s="6">
        <v>64</v>
      </c>
      <c r="N13" s="6">
        <f t="shared" si="0"/>
        <v>1055</v>
      </c>
    </row>
    <row r="14" spans="3:14" x14ac:dyDescent="0.25">
      <c r="C14" s="9" t="s">
        <v>42</v>
      </c>
      <c r="D14" s="6">
        <v>98</v>
      </c>
      <c r="E14" s="6">
        <v>58</v>
      </c>
      <c r="F14" s="6">
        <v>35</v>
      </c>
      <c r="G14" s="6">
        <v>40</v>
      </c>
      <c r="H14" s="6">
        <v>68</v>
      </c>
      <c r="I14" s="6">
        <v>2</v>
      </c>
      <c r="J14" s="6">
        <v>39</v>
      </c>
      <c r="K14" s="6">
        <v>105</v>
      </c>
      <c r="L14" s="6">
        <v>44</v>
      </c>
      <c r="M14" s="6">
        <v>46</v>
      </c>
      <c r="N14" s="6">
        <f t="shared" si="0"/>
        <v>535</v>
      </c>
    </row>
    <row r="15" spans="3:14" x14ac:dyDescent="0.25">
      <c r="C15" s="9" t="s">
        <v>43</v>
      </c>
      <c r="D15" s="6">
        <v>5</v>
      </c>
      <c r="E15" s="6">
        <v>2</v>
      </c>
      <c r="F15" s="6">
        <v>2</v>
      </c>
      <c r="G15" s="6">
        <v>0</v>
      </c>
      <c r="H15" s="6">
        <v>6</v>
      </c>
      <c r="I15" s="6">
        <v>0</v>
      </c>
      <c r="J15" s="6">
        <v>0</v>
      </c>
      <c r="K15" s="6">
        <v>4</v>
      </c>
      <c r="L15" s="6">
        <v>2</v>
      </c>
      <c r="M15" s="6">
        <v>3</v>
      </c>
      <c r="N15" s="6">
        <f t="shared" si="0"/>
        <v>24</v>
      </c>
    </row>
    <row r="16" spans="3:14" x14ac:dyDescent="0.25">
      <c r="C16" s="6" t="s">
        <v>44</v>
      </c>
      <c r="D16" s="6">
        <f>SUM(D8:D15)</f>
        <v>1211</v>
      </c>
      <c r="E16" s="6">
        <f t="shared" ref="E16:N16" si="1">SUM(E8:E15)</f>
        <v>220</v>
      </c>
      <c r="F16" s="6">
        <f t="shared" si="1"/>
        <v>189</v>
      </c>
      <c r="G16" s="6">
        <f t="shared" si="1"/>
        <v>249</v>
      </c>
      <c r="H16" s="6">
        <f t="shared" si="1"/>
        <v>330</v>
      </c>
      <c r="I16" s="6">
        <f t="shared" si="1"/>
        <v>29</v>
      </c>
      <c r="J16" s="6">
        <f t="shared" si="1"/>
        <v>1062</v>
      </c>
      <c r="K16" s="6">
        <f t="shared" si="1"/>
        <v>861</v>
      </c>
      <c r="L16" s="6">
        <f t="shared" si="1"/>
        <v>483</v>
      </c>
      <c r="M16" s="6">
        <f t="shared" si="1"/>
        <v>231</v>
      </c>
      <c r="N16" s="6">
        <f t="shared" si="1"/>
        <v>4865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I11"/>
  <sheetViews>
    <sheetView workbookViewId="0">
      <selection activeCell="B4" sqref="B4"/>
    </sheetView>
  </sheetViews>
  <sheetFormatPr defaultRowHeight="15" x14ac:dyDescent="0.25"/>
  <cols>
    <col min="2" max="2" width="28.140625" bestFit="1" customWidth="1"/>
  </cols>
  <sheetData>
    <row r="4" spans="2:9" ht="15.75" x14ac:dyDescent="0.25">
      <c r="B4" s="17" t="s">
        <v>52</v>
      </c>
    </row>
    <row r="5" spans="2:9" ht="15.75" thickBot="1" x14ac:dyDescent="0.3"/>
    <row r="6" spans="2:9" ht="15.75" thickBot="1" x14ac:dyDescent="0.3">
      <c r="B6" s="10"/>
      <c r="C6" s="11">
        <v>1980</v>
      </c>
      <c r="D6" s="11">
        <v>1990</v>
      </c>
      <c r="E6" s="11">
        <v>2000</v>
      </c>
      <c r="F6" s="11">
        <v>2010</v>
      </c>
      <c r="G6" s="11">
        <v>2014</v>
      </c>
      <c r="H6" s="11">
        <v>2015</v>
      </c>
      <c r="I6" s="11">
        <v>2016</v>
      </c>
    </row>
    <row r="7" spans="2:9" ht="15.75" thickBot="1" x14ac:dyDescent="0.3">
      <c r="B7" s="12" t="s">
        <v>47</v>
      </c>
      <c r="C7" s="14">
        <v>152958</v>
      </c>
      <c r="D7" s="14">
        <v>214571</v>
      </c>
      <c r="E7" s="14">
        <v>378162</v>
      </c>
      <c r="F7" s="14">
        <v>542738</v>
      </c>
      <c r="G7" s="14">
        <v>626070</v>
      </c>
      <c r="H7" s="14">
        <v>657473</v>
      </c>
      <c r="I7" s="14">
        <v>703873</v>
      </c>
    </row>
    <row r="8" spans="2:9" ht="15.75" thickBot="1" x14ac:dyDescent="0.3">
      <c r="B8" s="15" t="s">
        <v>48</v>
      </c>
      <c r="C8" s="16">
        <v>65871</v>
      </c>
      <c r="D8" s="16">
        <v>62549</v>
      </c>
      <c r="E8" s="16">
        <v>73866</v>
      </c>
      <c r="F8" s="16">
        <v>88456</v>
      </c>
      <c r="G8" s="16">
        <v>96926</v>
      </c>
      <c r="H8" s="16">
        <v>99199</v>
      </c>
      <c r="I8" s="16">
        <v>103711</v>
      </c>
    </row>
    <row r="9" spans="2:9" ht="15.75" thickBot="1" x14ac:dyDescent="0.3">
      <c r="B9" s="15" t="s">
        <v>49</v>
      </c>
      <c r="C9" s="16">
        <v>8960</v>
      </c>
      <c r="D9" s="16">
        <v>12434</v>
      </c>
      <c r="E9" s="16">
        <v>20770</v>
      </c>
      <c r="F9" s="16">
        <v>53248</v>
      </c>
      <c r="G9" s="16">
        <v>85305</v>
      </c>
      <c r="H9" s="16">
        <v>94992</v>
      </c>
      <c r="I9" s="16">
        <v>105515</v>
      </c>
    </row>
    <row r="10" spans="2:9" ht="15.75" thickBot="1" x14ac:dyDescent="0.3">
      <c r="B10" s="15" t="s">
        <v>50</v>
      </c>
      <c r="C10" s="16">
        <v>26466</v>
      </c>
      <c r="D10" s="16">
        <v>25480</v>
      </c>
      <c r="E10" s="16">
        <v>31370</v>
      </c>
      <c r="F10" s="16">
        <v>38548</v>
      </c>
      <c r="G10" s="16">
        <v>39582</v>
      </c>
      <c r="H10" s="16">
        <v>40022</v>
      </c>
      <c r="I10" s="16">
        <v>42099</v>
      </c>
    </row>
    <row r="11" spans="2:9" ht="15.75" thickBot="1" x14ac:dyDescent="0.3">
      <c r="B11" s="15" t="s">
        <v>51</v>
      </c>
      <c r="C11" s="16">
        <v>51661</v>
      </c>
      <c r="D11" s="16">
        <v>114108</v>
      </c>
      <c r="E11" s="16">
        <v>252156</v>
      </c>
      <c r="F11" s="16">
        <v>362486</v>
      </c>
      <c r="G11" s="16">
        <v>404257</v>
      </c>
      <c r="H11" s="16">
        <v>423260</v>
      </c>
      <c r="I11" s="16">
        <v>452548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26"/>
  <sheetViews>
    <sheetView workbookViewId="0">
      <selection activeCell="B2" sqref="B2"/>
    </sheetView>
  </sheetViews>
  <sheetFormatPr defaultRowHeight="15" x14ac:dyDescent="0.25"/>
  <cols>
    <col min="2" max="2" width="16.28515625" customWidth="1"/>
  </cols>
  <sheetData>
    <row r="2" spans="2:4" ht="15.75" x14ac:dyDescent="0.25">
      <c r="B2" s="17" t="s">
        <v>78</v>
      </c>
    </row>
    <row r="4" spans="2:4" x14ac:dyDescent="0.25">
      <c r="B4" s="20" t="s">
        <v>53</v>
      </c>
      <c r="C4" s="20" t="s">
        <v>54</v>
      </c>
      <c r="D4" s="20" t="s">
        <v>55</v>
      </c>
    </row>
    <row r="5" spans="2:4" x14ac:dyDescent="0.25">
      <c r="B5" s="19" t="s">
        <v>56</v>
      </c>
      <c r="C5" s="19">
        <v>7</v>
      </c>
      <c r="D5" s="19">
        <v>39.9</v>
      </c>
    </row>
    <row r="6" spans="2:4" x14ac:dyDescent="0.25">
      <c r="B6" s="19" t="s">
        <v>58</v>
      </c>
      <c r="C6" s="19">
        <v>4.5999999999999996</v>
      </c>
      <c r="D6" s="19">
        <v>30.7</v>
      </c>
    </row>
    <row r="7" spans="2:4" x14ac:dyDescent="0.25">
      <c r="B7" s="19" t="s">
        <v>60</v>
      </c>
      <c r="C7" s="19">
        <v>5.63</v>
      </c>
      <c r="D7" s="19">
        <v>38.799999999999997</v>
      </c>
    </row>
    <row r="8" spans="2:4" x14ac:dyDescent="0.25">
      <c r="B8" s="19" t="s">
        <v>62</v>
      </c>
      <c r="C8" s="19">
        <v>4.3</v>
      </c>
      <c r="D8" s="19">
        <v>66.5</v>
      </c>
    </row>
    <row r="9" spans="2:4" x14ac:dyDescent="0.25">
      <c r="B9" s="19" t="s">
        <v>64</v>
      </c>
      <c r="C9" s="19">
        <v>3.72</v>
      </c>
      <c r="D9" s="19">
        <v>58</v>
      </c>
    </row>
    <row r="10" spans="2:4" x14ac:dyDescent="0.25">
      <c r="B10" s="19" t="s">
        <v>66</v>
      </c>
      <c r="C10" s="19">
        <v>5.6</v>
      </c>
      <c r="D10" s="19">
        <v>22.2</v>
      </c>
    </row>
    <row r="11" spans="2:4" x14ac:dyDescent="0.25">
      <c r="B11" s="19" t="s">
        <v>68</v>
      </c>
      <c r="C11" s="19">
        <v>5.2</v>
      </c>
      <c r="D11" s="19">
        <v>34.799999999999997</v>
      </c>
    </row>
    <row r="12" spans="2:4" x14ac:dyDescent="0.25">
      <c r="B12" s="19" t="s">
        <v>70</v>
      </c>
      <c r="C12" s="19">
        <v>6.2</v>
      </c>
      <c r="D12" s="19">
        <v>23.7</v>
      </c>
    </row>
    <row r="13" spans="2:4" x14ac:dyDescent="0.25">
      <c r="B13" s="19" t="s">
        <v>72</v>
      </c>
      <c r="C13" s="19">
        <v>6.05</v>
      </c>
      <c r="D13" s="19">
        <v>35.200000000000003</v>
      </c>
    </row>
    <row r="14" spans="2:4" x14ac:dyDescent="0.25">
      <c r="B14" s="19" t="s">
        <v>74</v>
      </c>
      <c r="C14" s="19">
        <v>6.78</v>
      </c>
      <c r="D14" s="19">
        <v>23.5</v>
      </c>
    </row>
    <row r="15" spans="2:4" x14ac:dyDescent="0.25">
      <c r="B15" s="19" t="s">
        <v>76</v>
      </c>
      <c r="C15" s="19">
        <v>6.65</v>
      </c>
      <c r="D15" s="19">
        <v>32.6</v>
      </c>
    </row>
    <row r="16" spans="2:4" x14ac:dyDescent="0.25">
      <c r="B16" s="19" t="s">
        <v>57</v>
      </c>
      <c r="C16" s="19">
        <v>3.4</v>
      </c>
      <c r="D16" s="19">
        <v>43.1</v>
      </c>
    </row>
    <row r="17" spans="2:4" x14ac:dyDescent="0.25">
      <c r="B17" s="19" t="s">
        <v>59</v>
      </c>
      <c r="C17" s="19">
        <v>5.3</v>
      </c>
      <c r="D17" s="19">
        <v>59.8</v>
      </c>
    </row>
    <row r="18" spans="2:4" x14ac:dyDescent="0.25">
      <c r="B18" s="19" t="s">
        <v>61</v>
      </c>
      <c r="C18" s="19">
        <v>6.8</v>
      </c>
      <c r="D18" s="19">
        <v>49.1</v>
      </c>
    </row>
    <row r="19" spans="2:4" x14ac:dyDescent="0.25">
      <c r="B19" s="19" t="s">
        <v>63</v>
      </c>
      <c r="C19" s="19">
        <v>3.85</v>
      </c>
      <c r="D19" s="19">
        <v>65.3</v>
      </c>
    </row>
    <row r="20" spans="2:4" x14ac:dyDescent="0.25">
      <c r="B20" s="19" t="s">
        <v>65</v>
      </c>
      <c r="C20" s="19">
        <v>8</v>
      </c>
      <c r="D20" s="19">
        <v>10</v>
      </c>
    </row>
    <row r="21" spans="2:4" x14ac:dyDescent="0.25">
      <c r="B21" s="19" t="s">
        <v>67</v>
      </c>
      <c r="C21" s="19">
        <v>9.6999999999999993</v>
      </c>
      <c r="D21" s="19">
        <v>16.899999999999999</v>
      </c>
    </row>
    <row r="22" spans="2:4" x14ac:dyDescent="0.25">
      <c r="B22" s="19" t="s">
        <v>69</v>
      </c>
      <c r="C22" s="19">
        <v>5.55</v>
      </c>
      <c r="D22" s="19">
        <v>36.200000000000003</v>
      </c>
    </row>
    <row r="23" spans="2:4" x14ac:dyDescent="0.25">
      <c r="B23" s="19" t="s">
        <v>71</v>
      </c>
      <c r="C23" s="19">
        <v>3.95</v>
      </c>
      <c r="D23" s="19">
        <v>66.3</v>
      </c>
    </row>
    <row r="24" spans="2:4" x14ac:dyDescent="0.25">
      <c r="B24" s="19" t="s">
        <v>73</v>
      </c>
      <c r="C24" s="19">
        <v>5.73</v>
      </c>
      <c r="D24" s="19">
        <v>41</v>
      </c>
    </row>
    <row r="25" spans="2:4" x14ac:dyDescent="0.25">
      <c r="B25" s="19" t="s">
        <v>75</v>
      </c>
      <c r="C25" s="19">
        <v>7.17</v>
      </c>
      <c r="D25" s="19">
        <v>29.8</v>
      </c>
    </row>
    <row r="26" spans="2:4" x14ac:dyDescent="0.25">
      <c r="B26" s="19" t="s">
        <v>77</v>
      </c>
      <c r="C26" s="19">
        <v>8.5500000000000007</v>
      </c>
      <c r="D26" s="19">
        <v>35.799999999999997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7:F21"/>
  <sheetViews>
    <sheetView topLeftCell="A4" workbookViewId="0">
      <selection activeCell="F8" sqref="F8"/>
    </sheetView>
  </sheetViews>
  <sheetFormatPr defaultRowHeight="15" x14ac:dyDescent="0.25"/>
  <cols>
    <col min="1" max="1" width="8.140625" customWidth="1"/>
    <col min="2" max="2" width="13.85546875" bestFit="1" customWidth="1"/>
    <col min="3" max="3" width="13.7109375" bestFit="1" customWidth="1"/>
  </cols>
  <sheetData>
    <row r="7" spans="1:6" x14ac:dyDescent="0.25">
      <c r="B7" t="s">
        <v>80</v>
      </c>
      <c r="C7" t="s">
        <v>79</v>
      </c>
    </row>
    <row r="8" spans="1:6" x14ac:dyDescent="0.25">
      <c r="A8" s="25">
        <v>2002</v>
      </c>
      <c r="B8" s="26">
        <v>100</v>
      </c>
      <c r="C8" s="23">
        <v>2782.306</v>
      </c>
      <c r="F8" t="s">
        <v>81</v>
      </c>
    </row>
    <row r="9" spans="1:6" x14ac:dyDescent="0.25">
      <c r="A9" s="25">
        <v>2003</v>
      </c>
      <c r="B9" s="26">
        <v>98.548621190130632</v>
      </c>
      <c r="C9" s="24">
        <v>2741.386</v>
      </c>
    </row>
    <row r="10" spans="1:6" x14ac:dyDescent="0.25">
      <c r="A10" s="25">
        <v>2004</v>
      </c>
      <c r="B10" s="26">
        <v>101.12517580872012</v>
      </c>
      <c r="C10" s="24">
        <v>2706.4340000000002</v>
      </c>
    </row>
    <row r="11" spans="1:6" x14ac:dyDescent="0.25">
      <c r="A11" s="25">
        <v>2005</v>
      </c>
      <c r="B11" s="26">
        <v>102.43243243243244</v>
      </c>
      <c r="C11" s="24">
        <v>2710.462</v>
      </c>
    </row>
    <row r="12" spans="1:6" x14ac:dyDescent="0.25">
      <c r="A12" s="25">
        <v>2006</v>
      </c>
      <c r="B12" s="26">
        <v>102.83870967741935</v>
      </c>
      <c r="C12" s="24">
        <v>2754.6460000000002</v>
      </c>
    </row>
    <row r="13" spans="1:6" x14ac:dyDescent="0.25">
      <c r="A13" s="22">
        <v>2007</v>
      </c>
      <c r="B13" s="26">
        <v>105.08905852417303</v>
      </c>
      <c r="C13" s="24">
        <v>2821.6410000000001</v>
      </c>
    </row>
    <row r="14" spans="1:6" x14ac:dyDescent="0.25">
      <c r="A14" s="22">
        <v>2008</v>
      </c>
      <c r="B14" s="26">
        <v>106.08695652173914</v>
      </c>
      <c r="C14" s="24">
        <v>2841.7849999999999</v>
      </c>
    </row>
    <row r="15" spans="1:6" x14ac:dyDescent="0.25">
      <c r="A15" s="22">
        <v>2009</v>
      </c>
      <c r="B15" s="26">
        <v>101.58150851581509</v>
      </c>
      <c r="C15" s="24">
        <v>2722.7910000000002</v>
      </c>
    </row>
    <row r="16" spans="1:6" x14ac:dyDescent="0.25">
      <c r="A16" s="22">
        <v>2010</v>
      </c>
      <c r="B16" s="26">
        <v>99.080459770114942</v>
      </c>
      <c r="C16" s="24">
        <v>2701.7159999999999</v>
      </c>
    </row>
    <row r="17" spans="1:3" x14ac:dyDescent="0.25">
      <c r="A17" s="22">
        <v>2011</v>
      </c>
      <c r="B17" s="26">
        <v>98.333333333333329</v>
      </c>
      <c r="C17" s="24">
        <v>2695.4989999999998</v>
      </c>
    </row>
    <row r="18" spans="1:3" x14ac:dyDescent="0.25">
      <c r="A18" s="22">
        <v>2012</v>
      </c>
      <c r="B18" s="26">
        <v>99.020674646354735</v>
      </c>
      <c r="C18" s="24">
        <v>2681.9929999999999</v>
      </c>
    </row>
    <row r="19" spans="1:3" x14ac:dyDescent="0.25">
      <c r="A19" s="22">
        <v>2013</v>
      </c>
      <c r="B19" s="26">
        <v>98.18569903948773</v>
      </c>
      <c r="C19" s="24">
        <v>2689.83</v>
      </c>
    </row>
    <row r="20" spans="1:3" x14ac:dyDescent="0.25">
      <c r="A20" s="22">
        <v>2014</v>
      </c>
      <c r="B20" s="26">
        <v>97.387669801462906</v>
      </c>
      <c r="C20" s="23">
        <v>2719.84</v>
      </c>
    </row>
    <row r="21" spans="1:3" x14ac:dyDescent="0.25">
      <c r="A21" s="22">
        <v>2015</v>
      </c>
      <c r="B21" s="26">
        <v>96.370967741935488</v>
      </c>
      <c r="C21" s="23">
        <v>2759.4090000000001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G100"/>
  <sheetViews>
    <sheetView workbookViewId="0">
      <selection activeCell="G5" sqref="G5"/>
    </sheetView>
  </sheetViews>
  <sheetFormatPr defaultRowHeight="15" x14ac:dyDescent="0.25"/>
  <cols>
    <col min="3" max="3" width="27.28515625" bestFit="1" customWidth="1"/>
    <col min="4" max="4" width="18.28515625" customWidth="1"/>
    <col min="5" max="5" width="15.85546875" customWidth="1"/>
    <col min="6" max="6" width="39" bestFit="1" customWidth="1"/>
  </cols>
  <sheetData>
    <row r="2" spans="3:7" ht="45" x14ac:dyDescent="0.25">
      <c r="D2" s="27" t="s">
        <v>182</v>
      </c>
      <c r="E2" s="27" t="s">
        <v>183</v>
      </c>
    </row>
    <row r="3" spans="3:7" x14ac:dyDescent="0.25">
      <c r="C3" t="s">
        <v>84</v>
      </c>
      <c r="D3">
        <v>687</v>
      </c>
      <c r="E3">
        <v>100.6</v>
      </c>
    </row>
    <row r="4" spans="3:7" x14ac:dyDescent="0.25">
      <c r="C4" t="s">
        <v>85</v>
      </c>
      <c r="D4">
        <v>462</v>
      </c>
      <c r="E4">
        <v>57.8</v>
      </c>
      <c r="G4" t="s">
        <v>209</v>
      </c>
    </row>
    <row r="5" spans="3:7" x14ac:dyDescent="0.25">
      <c r="C5" t="s">
        <v>86</v>
      </c>
      <c r="D5">
        <v>537</v>
      </c>
      <c r="E5">
        <v>56.1</v>
      </c>
    </row>
    <row r="6" spans="3:7" x14ac:dyDescent="0.25">
      <c r="C6" t="s">
        <v>87</v>
      </c>
      <c r="D6">
        <v>988</v>
      </c>
      <c r="E6">
        <v>53.6</v>
      </c>
    </row>
    <row r="7" spans="3:7" x14ac:dyDescent="0.25">
      <c r="C7" t="s">
        <v>88</v>
      </c>
      <c r="D7">
        <v>274</v>
      </c>
      <c r="E7">
        <v>32.299999999999997</v>
      </c>
    </row>
    <row r="8" spans="3:7" x14ac:dyDescent="0.25">
      <c r="C8" t="s">
        <v>89</v>
      </c>
      <c r="D8">
        <v>534</v>
      </c>
      <c r="E8">
        <v>60</v>
      </c>
    </row>
    <row r="9" spans="3:7" x14ac:dyDescent="0.25">
      <c r="C9" t="s">
        <v>90</v>
      </c>
      <c r="D9">
        <v>672</v>
      </c>
      <c r="E9">
        <v>39.5</v>
      </c>
    </row>
    <row r="10" spans="3:7" x14ac:dyDescent="0.25">
      <c r="C10" t="s">
        <v>91</v>
      </c>
      <c r="D10">
        <v>644</v>
      </c>
      <c r="E10">
        <v>68.400000000000006</v>
      </c>
    </row>
    <row r="11" spans="3:7" x14ac:dyDescent="0.25">
      <c r="C11" t="s">
        <v>92</v>
      </c>
      <c r="D11">
        <v>626</v>
      </c>
      <c r="E11">
        <v>59.4</v>
      </c>
    </row>
    <row r="12" spans="3:7" x14ac:dyDescent="0.25">
      <c r="C12" t="s">
        <v>93</v>
      </c>
      <c r="D12">
        <v>920</v>
      </c>
      <c r="E12">
        <v>42.3</v>
      </c>
    </row>
    <row r="13" spans="3:7" x14ac:dyDescent="0.25">
      <c r="C13" t="s">
        <v>94</v>
      </c>
      <c r="D13">
        <v>615</v>
      </c>
      <c r="E13">
        <v>57.1</v>
      </c>
    </row>
    <row r="14" spans="3:7" x14ac:dyDescent="0.25">
      <c r="C14" t="s">
        <v>95</v>
      </c>
      <c r="D14">
        <v>962</v>
      </c>
      <c r="E14">
        <v>48.4</v>
      </c>
    </row>
    <row r="15" spans="3:7" x14ac:dyDescent="0.25">
      <c r="C15" t="s">
        <v>96</v>
      </c>
      <c r="D15">
        <v>477</v>
      </c>
      <c r="E15">
        <v>61.2</v>
      </c>
    </row>
    <row r="16" spans="3:7" x14ac:dyDescent="0.25">
      <c r="C16" t="s">
        <v>97</v>
      </c>
      <c r="D16">
        <v>605</v>
      </c>
      <c r="E16">
        <v>58.1</v>
      </c>
    </row>
    <row r="17" spans="3:5" x14ac:dyDescent="0.25">
      <c r="C17" t="s">
        <v>98</v>
      </c>
      <c r="D17" s="13">
        <v>1320</v>
      </c>
      <c r="E17">
        <v>47.8</v>
      </c>
    </row>
    <row r="18" spans="3:5" x14ac:dyDescent="0.25">
      <c r="C18" t="s">
        <v>99</v>
      </c>
      <c r="D18">
        <v>415</v>
      </c>
      <c r="E18">
        <v>71.400000000000006</v>
      </c>
    </row>
    <row r="19" spans="3:5" x14ac:dyDescent="0.25">
      <c r="C19" t="s">
        <v>100</v>
      </c>
      <c r="D19">
        <v>716</v>
      </c>
      <c r="E19">
        <v>37.1</v>
      </c>
    </row>
    <row r="20" spans="3:5" x14ac:dyDescent="0.25">
      <c r="C20" t="s">
        <v>101</v>
      </c>
      <c r="D20">
        <v>509</v>
      </c>
      <c r="E20">
        <v>36</v>
      </c>
    </row>
    <row r="21" spans="3:5" x14ac:dyDescent="0.25">
      <c r="C21" t="s">
        <v>102</v>
      </c>
      <c r="D21">
        <v>328</v>
      </c>
      <c r="E21">
        <v>35.9</v>
      </c>
    </row>
    <row r="22" spans="3:5" x14ac:dyDescent="0.25">
      <c r="C22" t="s">
        <v>103</v>
      </c>
      <c r="D22">
        <v>510</v>
      </c>
      <c r="E22">
        <v>29.1</v>
      </c>
    </row>
    <row r="23" spans="3:5" x14ac:dyDescent="0.25">
      <c r="C23" t="s">
        <v>104</v>
      </c>
      <c r="D23">
        <v>409</v>
      </c>
      <c r="E23">
        <v>49.5</v>
      </c>
    </row>
    <row r="24" spans="3:5" x14ac:dyDescent="0.25">
      <c r="C24" t="s">
        <v>105</v>
      </c>
      <c r="D24">
        <v>388</v>
      </c>
      <c r="E24">
        <v>41.4</v>
      </c>
    </row>
    <row r="25" spans="3:5" x14ac:dyDescent="0.25">
      <c r="C25" t="s">
        <v>106</v>
      </c>
      <c r="D25">
        <v>370</v>
      </c>
      <c r="E25">
        <v>46.3</v>
      </c>
    </row>
    <row r="26" spans="3:5" x14ac:dyDescent="0.25">
      <c r="C26" t="s">
        <v>107</v>
      </c>
      <c r="D26">
        <v>413</v>
      </c>
      <c r="E26">
        <v>47.7</v>
      </c>
    </row>
    <row r="27" spans="3:5" x14ac:dyDescent="0.25">
      <c r="C27" t="s">
        <v>108</v>
      </c>
      <c r="D27">
        <v>317</v>
      </c>
      <c r="E27">
        <v>27.8</v>
      </c>
    </row>
    <row r="28" spans="3:5" x14ac:dyDescent="0.25">
      <c r="C28" t="s">
        <v>109</v>
      </c>
      <c r="D28">
        <v>326</v>
      </c>
      <c r="E28">
        <v>33.5</v>
      </c>
    </row>
    <row r="29" spans="3:5" x14ac:dyDescent="0.25">
      <c r="C29" t="s">
        <v>110</v>
      </c>
      <c r="D29">
        <v>376</v>
      </c>
      <c r="E29">
        <v>46</v>
      </c>
    </row>
    <row r="30" spans="3:5" x14ac:dyDescent="0.25">
      <c r="C30" t="s">
        <v>111</v>
      </c>
      <c r="D30">
        <v>301</v>
      </c>
      <c r="E30">
        <v>38.5</v>
      </c>
    </row>
    <row r="31" spans="3:5" x14ac:dyDescent="0.25">
      <c r="C31" t="s">
        <v>112</v>
      </c>
      <c r="D31">
        <v>272</v>
      </c>
      <c r="E31">
        <v>13.7</v>
      </c>
    </row>
    <row r="32" spans="3:5" x14ac:dyDescent="0.25">
      <c r="C32" t="s">
        <v>113</v>
      </c>
      <c r="D32">
        <v>404</v>
      </c>
      <c r="E32">
        <v>41.2</v>
      </c>
    </row>
    <row r="33" spans="3:5" x14ac:dyDescent="0.25">
      <c r="C33" t="s">
        <v>114</v>
      </c>
      <c r="D33">
        <v>403</v>
      </c>
      <c r="E33">
        <v>44.9</v>
      </c>
    </row>
    <row r="34" spans="3:5" x14ac:dyDescent="0.25">
      <c r="C34" t="s">
        <v>115</v>
      </c>
      <c r="D34">
        <v>378</v>
      </c>
      <c r="E34">
        <v>48</v>
      </c>
    </row>
    <row r="35" spans="3:5" x14ac:dyDescent="0.25">
      <c r="C35" t="s">
        <v>116</v>
      </c>
      <c r="D35">
        <v>319</v>
      </c>
      <c r="E35">
        <v>38.6</v>
      </c>
    </row>
    <row r="36" spans="3:5" x14ac:dyDescent="0.25">
      <c r="C36" t="s">
        <v>117</v>
      </c>
      <c r="D36">
        <v>289</v>
      </c>
      <c r="E36">
        <v>51.2</v>
      </c>
    </row>
    <row r="37" spans="3:5" x14ac:dyDescent="0.25">
      <c r="C37" t="s">
        <v>118</v>
      </c>
      <c r="D37">
        <v>356</v>
      </c>
      <c r="E37">
        <v>33.299999999999997</v>
      </c>
    </row>
    <row r="38" spans="3:5" x14ac:dyDescent="0.25">
      <c r="C38" t="s">
        <v>119</v>
      </c>
      <c r="D38">
        <v>283</v>
      </c>
      <c r="E38">
        <v>30.2</v>
      </c>
    </row>
    <row r="39" spans="3:5" x14ac:dyDescent="0.25">
      <c r="C39" t="s">
        <v>120</v>
      </c>
      <c r="D39">
        <v>310</v>
      </c>
      <c r="E39">
        <v>29.8</v>
      </c>
    </row>
    <row r="40" spans="3:5" x14ac:dyDescent="0.25">
      <c r="C40" t="s">
        <v>121</v>
      </c>
      <c r="D40">
        <v>404</v>
      </c>
      <c r="E40">
        <v>38.5</v>
      </c>
    </row>
    <row r="41" spans="3:5" x14ac:dyDescent="0.25">
      <c r="C41" t="s">
        <v>122</v>
      </c>
      <c r="D41">
        <v>414</v>
      </c>
      <c r="E41">
        <v>43.3</v>
      </c>
    </row>
    <row r="42" spans="3:5" x14ac:dyDescent="0.25">
      <c r="C42" t="s">
        <v>123</v>
      </c>
      <c r="D42">
        <v>254</v>
      </c>
      <c r="E42">
        <v>19.5</v>
      </c>
    </row>
    <row r="43" spans="3:5" x14ac:dyDescent="0.25">
      <c r="C43" t="s">
        <v>124</v>
      </c>
      <c r="D43">
        <v>259</v>
      </c>
      <c r="E43">
        <v>46.9</v>
      </c>
    </row>
    <row r="44" spans="3:5" x14ac:dyDescent="0.25">
      <c r="C44" t="s">
        <v>125</v>
      </c>
      <c r="D44">
        <v>274</v>
      </c>
      <c r="E44">
        <v>23.5</v>
      </c>
    </row>
    <row r="45" spans="3:5" x14ac:dyDescent="0.25">
      <c r="C45" t="s">
        <v>126</v>
      </c>
      <c r="D45">
        <v>358</v>
      </c>
      <c r="E45">
        <v>40.5</v>
      </c>
    </row>
    <row r="46" spans="3:5" x14ac:dyDescent="0.25">
      <c r="C46" t="s">
        <v>127</v>
      </c>
      <c r="D46">
        <v>333</v>
      </c>
      <c r="E46">
        <v>37.9</v>
      </c>
    </row>
    <row r="47" spans="3:5" x14ac:dyDescent="0.25">
      <c r="C47" t="s">
        <v>128</v>
      </c>
      <c r="D47">
        <v>317</v>
      </c>
      <c r="E47">
        <v>34.5</v>
      </c>
    </row>
    <row r="48" spans="3:5" x14ac:dyDescent="0.25">
      <c r="C48" t="s">
        <v>129</v>
      </c>
      <c r="D48">
        <v>285</v>
      </c>
      <c r="E48">
        <v>33.700000000000003</v>
      </c>
    </row>
    <row r="49" spans="3:5" x14ac:dyDescent="0.25">
      <c r="C49" t="s">
        <v>130</v>
      </c>
      <c r="D49">
        <v>290</v>
      </c>
      <c r="E49">
        <v>39.700000000000003</v>
      </c>
    </row>
    <row r="50" spans="3:5" x14ac:dyDescent="0.25">
      <c r="C50" t="s">
        <v>131</v>
      </c>
      <c r="D50">
        <v>253</v>
      </c>
      <c r="E50">
        <v>22.9</v>
      </c>
    </row>
    <row r="51" spans="3:5" x14ac:dyDescent="0.25">
      <c r="C51" t="s">
        <v>132</v>
      </c>
      <c r="D51">
        <v>270</v>
      </c>
      <c r="E51">
        <v>25</v>
      </c>
    </row>
    <row r="52" spans="3:5" x14ac:dyDescent="0.25">
      <c r="C52" t="s">
        <v>133</v>
      </c>
      <c r="D52">
        <v>294</v>
      </c>
      <c r="E52">
        <v>24.7</v>
      </c>
    </row>
    <row r="53" spans="3:5" x14ac:dyDescent="0.25">
      <c r="C53" t="s">
        <v>134</v>
      </c>
      <c r="D53">
        <v>333</v>
      </c>
      <c r="E53">
        <v>29.4</v>
      </c>
    </row>
    <row r="54" spans="3:5" x14ac:dyDescent="0.25">
      <c r="C54" t="s">
        <v>135</v>
      </c>
      <c r="D54">
        <v>416</v>
      </c>
      <c r="E54">
        <v>47.6</v>
      </c>
    </row>
    <row r="55" spans="3:5" x14ac:dyDescent="0.25">
      <c r="C55" t="s">
        <v>136</v>
      </c>
      <c r="D55">
        <v>320</v>
      </c>
      <c r="E55">
        <v>31.6</v>
      </c>
    </row>
    <row r="56" spans="3:5" x14ac:dyDescent="0.25">
      <c r="C56" t="s">
        <v>137</v>
      </c>
      <c r="D56">
        <v>290</v>
      </c>
      <c r="E56">
        <v>22.1</v>
      </c>
    </row>
    <row r="57" spans="3:5" x14ac:dyDescent="0.25">
      <c r="C57" t="s">
        <v>138</v>
      </c>
      <c r="D57">
        <v>265</v>
      </c>
      <c r="E57">
        <v>26.5</v>
      </c>
    </row>
    <row r="58" spans="3:5" x14ac:dyDescent="0.25">
      <c r="C58" t="s">
        <v>139</v>
      </c>
      <c r="D58">
        <v>198</v>
      </c>
      <c r="E58">
        <v>15.2</v>
      </c>
    </row>
    <row r="59" spans="3:5" x14ac:dyDescent="0.25">
      <c r="C59" t="s">
        <v>140</v>
      </c>
      <c r="D59">
        <v>327</v>
      </c>
      <c r="E59">
        <v>33</v>
      </c>
    </row>
    <row r="60" spans="3:5" x14ac:dyDescent="0.25">
      <c r="C60" t="s">
        <v>141</v>
      </c>
      <c r="D60">
        <v>366</v>
      </c>
      <c r="E60">
        <v>34.299999999999997</v>
      </c>
    </row>
    <row r="61" spans="3:5" x14ac:dyDescent="0.25">
      <c r="C61" t="s">
        <v>142</v>
      </c>
      <c r="D61">
        <v>391</v>
      </c>
      <c r="E61">
        <v>31.9</v>
      </c>
    </row>
    <row r="62" spans="3:5" x14ac:dyDescent="0.25">
      <c r="C62" t="s">
        <v>143</v>
      </c>
      <c r="D62">
        <v>331</v>
      </c>
      <c r="E62">
        <v>24.9</v>
      </c>
    </row>
    <row r="63" spans="3:5" x14ac:dyDescent="0.25">
      <c r="C63" t="s">
        <v>144</v>
      </c>
      <c r="D63">
        <v>386</v>
      </c>
      <c r="E63">
        <v>36.9</v>
      </c>
    </row>
    <row r="64" spans="3:5" x14ac:dyDescent="0.25">
      <c r="C64" t="s">
        <v>145</v>
      </c>
      <c r="D64">
        <v>371</v>
      </c>
      <c r="E64">
        <v>22.4</v>
      </c>
    </row>
    <row r="65" spans="3:5" x14ac:dyDescent="0.25">
      <c r="C65" t="s">
        <v>146</v>
      </c>
      <c r="D65">
        <v>337</v>
      </c>
      <c r="E65">
        <v>30.1</v>
      </c>
    </row>
    <row r="66" spans="3:5" x14ac:dyDescent="0.25">
      <c r="C66" t="s">
        <v>147</v>
      </c>
      <c r="D66">
        <v>360</v>
      </c>
      <c r="E66">
        <v>23.8</v>
      </c>
    </row>
    <row r="67" spans="3:5" x14ac:dyDescent="0.25">
      <c r="C67" t="s">
        <v>148</v>
      </c>
      <c r="D67">
        <v>355</v>
      </c>
      <c r="E67">
        <v>31.9</v>
      </c>
    </row>
    <row r="68" spans="3:5" x14ac:dyDescent="0.25">
      <c r="C68" t="s">
        <v>149</v>
      </c>
      <c r="D68">
        <v>426</v>
      </c>
      <c r="E68">
        <v>44.8</v>
      </c>
    </row>
    <row r="69" spans="3:5" x14ac:dyDescent="0.25">
      <c r="C69" t="s">
        <v>150</v>
      </c>
      <c r="D69">
        <v>394</v>
      </c>
      <c r="E69">
        <v>46.6</v>
      </c>
    </row>
    <row r="70" spans="3:5" x14ac:dyDescent="0.25">
      <c r="C70" t="s">
        <v>151</v>
      </c>
      <c r="D70">
        <v>403</v>
      </c>
      <c r="E70">
        <v>34</v>
      </c>
    </row>
    <row r="71" spans="3:5" x14ac:dyDescent="0.25">
      <c r="C71" t="s">
        <v>152</v>
      </c>
      <c r="D71">
        <v>409</v>
      </c>
      <c r="E71">
        <v>35.6</v>
      </c>
    </row>
    <row r="72" spans="3:5" x14ac:dyDescent="0.25">
      <c r="C72" t="s">
        <v>153</v>
      </c>
      <c r="D72">
        <v>376</v>
      </c>
      <c r="E72">
        <v>28.7</v>
      </c>
    </row>
    <row r="73" spans="3:5" x14ac:dyDescent="0.25">
      <c r="C73" t="s">
        <v>154</v>
      </c>
      <c r="D73">
        <v>313</v>
      </c>
      <c r="E73">
        <v>29.9</v>
      </c>
    </row>
    <row r="74" spans="3:5" x14ac:dyDescent="0.25">
      <c r="C74" t="s">
        <v>155</v>
      </c>
      <c r="D74">
        <v>284</v>
      </c>
      <c r="E74">
        <v>13.4</v>
      </c>
    </row>
    <row r="75" spans="3:5" x14ac:dyDescent="0.25">
      <c r="C75" t="s">
        <v>156</v>
      </c>
      <c r="D75">
        <v>343</v>
      </c>
      <c r="E75">
        <v>19.899999999999999</v>
      </c>
    </row>
    <row r="76" spans="3:5" x14ac:dyDescent="0.25">
      <c r="C76" t="s">
        <v>157</v>
      </c>
      <c r="D76">
        <v>272</v>
      </c>
      <c r="E76">
        <v>32.1</v>
      </c>
    </row>
    <row r="77" spans="3:5" x14ac:dyDescent="0.25">
      <c r="C77" t="s">
        <v>158</v>
      </c>
      <c r="D77">
        <v>291</v>
      </c>
      <c r="E77">
        <v>26.6</v>
      </c>
    </row>
    <row r="78" spans="3:5" x14ac:dyDescent="0.25">
      <c r="C78" t="s">
        <v>159</v>
      </c>
      <c r="D78">
        <v>266</v>
      </c>
      <c r="E78">
        <v>28.7</v>
      </c>
    </row>
    <row r="79" spans="3:5" x14ac:dyDescent="0.25">
      <c r="C79" t="s">
        <v>160</v>
      </c>
      <c r="D79">
        <v>337</v>
      </c>
      <c r="E79">
        <v>29.4</v>
      </c>
    </row>
    <row r="80" spans="3:5" x14ac:dyDescent="0.25">
      <c r="C80" t="s">
        <v>161</v>
      </c>
      <c r="D80">
        <v>352</v>
      </c>
      <c r="E80">
        <v>35.9</v>
      </c>
    </row>
    <row r="81" spans="3:5" x14ac:dyDescent="0.25">
      <c r="C81" t="s">
        <v>162</v>
      </c>
      <c r="D81">
        <v>298</v>
      </c>
      <c r="E81">
        <v>29</v>
      </c>
    </row>
    <row r="82" spans="3:5" x14ac:dyDescent="0.25">
      <c r="C82" t="s">
        <v>163</v>
      </c>
      <c r="D82">
        <v>220</v>
      </c>
      <c r="E82">
        <v>12.4</v>
      </c>
    </row>
    <row r="83" spans="3:5" x14ac:dyDescent="0.25">
      <c r="C83" t="s">
        <v>164</v>
      </c>
      <c r="D83">
        <v>276</v>
      </c>
      <c r="E83">
        <v>35.200000000000003</v>
      </c>
    </row>
    <row r="84" spans="3:5" x14ac:dyDescent="0.25">
      <c r="C84" t="s">
        <v>165</v>
      </c>
      <c r="D84">
        <v>419</v>
      </c>
      <c r="E84">
        <v>55.5</v>
      </c>
    </row>
    <row r="85" spans="3:5" x14ac:dyDescent="0.25">
      <c r="C85" t="s">
        <v>166</v>
      </c>
      <c r="D85">
        <v>459</v>
      </c>
      <c r="E85">
        <v>30.2</v>
      </c>
    </row>
    <row r="86" spans="3:5" x14ac:dyDescent="0.25">
      <c r="C86" t="s">
        <v>167</v>
      </c>
      <c r="D86">
        <v>328</v>
      </c>
      <c r="E86">
        <v>26.7</v>
      </c>
    </row>
    <row r="87" spans="3:5" x14ac:dyDescent="0.25">
      <c r="C87" t="s">
        <v>168</v>
      </c>
      <c r="D87">
        <v>249</v>
      </c>
      <c r="E87">
        <v>21.9</v>
      </c>
    </row>
    <row r="88" spans="3:5" x14ac:dyDescent="0.25">
      <c r="C88" t="s">
        <v>169</v>
      </c>
      <c r="D88">
        <v>279</v>
      </c>
      <c r="E88">
        <v>24</v>
      </c>
    </row>
    <row r="89" spans="3:5" x14ac:dyDescent="0.25">
      <c r="C89" t="s">
        <v>170</v>
      </c>
      <c r="D89">
        <v>335</v>
      </c>
      <c r="E89">
        <v>24.7</v>
      </c>
    </row>
    <row r="90" spans="3:5" x14ac:dyDescent="0.25">
      <c r="C90" t="s">
        <v>171</v>
      </c>
      <c r="D90">
        <v>309</v>
      </c>
      <c r="E90">
        <v>21.1</v>
      </c>
    </row>
    <row r="91" spans="3:5" x14ac:dyDescent="0.25">
      <c r="C91" t="s">
        <v>172</v>
      </c>
      <c r="D91">
        <v>326</v>
      </c>
      <c r="E91">
        <v>19.600000000000001</v>
      </c>
    </row>
    <row r="92" spans="3:5" x14ac:dyDescent="0.25">
      <c r="C92" t="s">
        <v>173</v>
      </c>
      <c r="D92">
        <v>323</v>
      </c>
      <c r="E92">
        <v>27.5</v>
      </c>
    </row>
    <row r="93" spans="3:5" x14ac:dyDescent="0.25">
      <c r="C93" t="s">
        <v>174</v>
      </c>
      <c r="D93">
        <v>288</v>
      </c>
      <c r="E93">
        <v>35.4</v>
      </c>
    </row>
    <row r="94" spans="3:5" x14ac:dyDescent="0.25">
      <c r="C94" t="s">
        <v>175</v>
      </c>
      <c r="D94">
        <v>326</v>
      </c>
      <c r="E94">
        <v>24.6</v>
      </c>
    </row>
    <row r="95" spans="3:5" x14ac:dyDescent="0.25">
      <c r="C95" t="s">
        <v>176</v>
      </c>
      <c r="D95">
        <v>95</v>
      </c>
      <c r="E95">
        <v>5</v>
      </c>
    </row>
    <row r="96" spans="3:5" x14ac:dyDescent="0.25">
      <c r="C96" t="s">
        <v>177</v>
      </c>
      <c r="D96">
        <v>270</v>
      </c>
      <c r="E96">
        <v>21.1</v>
      </c>
    </row>
    <row r="97" spans="3:5" x14ac:dyDescent="0.25">
      <c r="C97" t="s">
        <v>178</v>
      </c>
      <c r="D97">
        <v>304</v>
      </c>
      <c r="E97">
        <v>24.7</v>
      </c>
    </row>
    <row r="98" spans="3:5" x14ac:dyDescent="0.25">
      <c r="C98" t="s">
        <v>179</v>
      </c>
      <c r="D98">
        <v>286</v>
      </c>
      <c r="E98">
        <v>26.3</v>
      </c>
    </row>
    <row r="99" spans="3:5" x14ac:dyDescent="0.25">
      <c r="C99" t="s">
        <v>180</v>
      </c>
      <c r="D99">
        <v>329</v>
      </c>
      <c r="E99">
        <v>37.200000000000003</v>
      </c>
    </row>
    <row r="100" spans="3:5" x14ac:dyDescent="0.25">
      <c r="C100" t="s">
        <v>181</v>
      </c>
      <c r="D100">
        <v>322</v>
      </c>
      <c r="E100">
        <v>31.1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1:H15"/>
  <sheetViews>
    <sheetView workbookViewId="0">
      <selection activeCell="D1" sqref="D1"/>
    </sheetView>
  </sheetViews>
  <sheetFormatPr defaultRowHeight="15" x14ac:dyDescent="0.25"/>
  <cols>
    <col min="4" max="4" width="23.85546875" bestFit="1" customWidth="1"/>
  </cols>
  <sheetData>
    <row r="1" spans="4:8" ht="15.75" x14ac:dyDescent="0.25">
      <c r="D1" s="17" t="s">
        <v>199</v>
      </c>
    </row>
    <row r="2" spans="4:8" ht="15.75" thickBot="1" x14ac:dyDescent="0.3"/>
    <row r="3" spans="4:8" ht="16.5" thickBot="1" x14ac:dyDescent="0.3">
      <c r="D3" s="18"/>
      <c r="E3" s="45">
        <v>1985</v>
      </c>
      <c r="F3" s="46"/>
      <c r="G3" s="45">
        <v>2014</v>
      </c>
      <c r="H3" s="46"/>
    </row>
    <row r="4" spans="4:8" ht="16.5" thickBot="1" x14ac:dyDescent="0.3">
      <c r="D4" s="28" t="s">
        <v>184</v>
      </c>
      <c r="E4" s="29" t="s">
        <v>185</v>
      </c>
      <c r="F4" s="29" t="s">
        <v>186</v>
      </c>
      <c r="G4" s="29" t="s">
        <v>185</v>
      </c>
      <c r="H4" s="29" t="s">
        <v>187</v>
      </c>
    </row>
    <row r="5" spans="4:8" ht="16.5" thickBot="1" x14ac:dyDescent="0.3">
      <c r="D5" s="28" t="s">
        <v>188</v>
      </c>
      <c r="E5" s="30">
        <v>4.2</v>
      </c>
      <c r="F5" s="30">
        <v>64</v>
      </c>
      <c r="G5" s="30">
        <v>2.8</v>
      </c>
      <c r="H5" s="30">
        <v>70</v>
      </c>
    </row>
    <row r="6" spans="4:8" ht="16.5" thickBot="1" x14ac:dyDescent="0.3">
      <c r="D6" s="28" t="s">
        <v>189</v>
      </c>
      <c r="E6" s="30">
        <v>6.5</v>
      </c>
      <c r="F6" s="30">
        <v>98</v>
      </c>
      <c r="G6" s="30">
        <v>5.6</v>
      </c>
      <c r="H6" s="30">
        <v>142</v>
      </c>
    </row>
    <row r="7" spans="4:8" ht="16.5" thickBot="1" x14ac:dyDescent="0.3">
      <c r="D7" s="28" t="s">
        <v>190</v>
      </c>
      <c r="E7" s="30">
        <v>7.5</v>
      </c>
      <c r="F7" s="30">
        <v>113</v>
      </c>
      <c r="G7" s="30">
        <v>6.6</v>
      </c>
      <c r="H7" s="30">
        <v>167</v>
      </c>
    </row>
    <row r="8" spans="4:8" ht="16.5" thickBot="1" x14ac:dyDescent="0.3">
      <c r="D8" s="28" t="s">
        <v>191</v>
      </c>
      <c r="E8" s="30">
        <v>8.4</v>
      </c>
      <c r="F8" s="30">
        <v>127</v>
      </c>
      <c r="G8" s="30">
        <v>7.6</v>
      </c>
      <c r="H8" s="30">
        <v>190</v>
      </c>
    </row>
    <row r="9" spans="4:8" ht="16.5" thickBot="1" x14ac:dyDescent="0.3">
      <c r="D9" s="28" t="s">
        <v>192</v>
      </c>
      <c r="E9" s="30">
        <v>9.1999999999999993</v>
      </c>
      <c r="F9" s="30">
        <v>139</v>
      </c>
      <c r="G9" s="30">
        <v>8.5</v>
      </c>
      <c r="H9" s="30">
        <v>214</v>
      </c>
    </row>
    <row r="10" spans="4:8" ht="16.5" thickBot="1" x14ac:dyDescent="0.3">
      <c r="D10" s="28" t="s">
        <v>193</v>
      </c>
      <c r="E10" s="30">
        <v>10</v>
      </c>
      <c r="F10" s="30">
        <v>151</v>
      </c>
      <c r="G10" s="30">
        <v>9.5</v>
      </c>
      <c r="H10" s="30">
        <v>240</v>
      </c>
    </row>
    <row r="11" spans="4:8" ht="16.5" thickBot="1" x14ac:dyDescent="0.3">
      <c r="D11" s="28" t="s">
        <v>194</v>
      </c>
      <c r="E11" s="30">
        <v>10.9</v>
      </c>
      <c r="F11" s="30">
        <v>165</v>
      </c>
      <c r="G11" s="30">
        <v>10.6</v>
      </c>
      <c r="H11" s="30">
        <v>267</v>
      </c>
    </row>
    <row r="12" spans="4:8" ht="16.5" thickBot="1" x14ac:dyDescent="0.3">
      <c r="D12" s="28" t="s">
        <v>195</v>
      </c>
      <c r="E12" s="30">
        <v>12</v>
      </c>
      <c r="F12" s="30">
        <v>181</v>
      </c>
      <c r="G12" s="30">
        <v>12</v>
      </c>
      <c r="H12" s="30">
        <v>301</v>
      </c>
    </row>
    <row r="13" spans="4:8" ht="16.5" thickBot="1" x14ac:dyDescent="0.3">
      <c r="D13" s="28" t="s">
        <v>196</v>
      </c>
      <c r="E13" s="30">
        <v>13.4</v>
      </c>
      <c r="F13" s="30">
        <v>203</v>
      </c>
      <c r="G13" s="30">
        <v>14</v>
      </c>
      <c r="H13" s="30">
        <v>353</v>
      </c>
    </row>
    <row r="14" spans="4:8" ht="16.5" thickBot="1" x14ac:dyDescent="0.3">
      <c r="D14" s="28" t="s">
        <v>197</v>
      </c>
      <c r="E14" s="30">
        <v>17.899999999999999</v>
      </c>
      <c r="F14" s="30">
        <v>271</v>
      </c>
      <c r="G14" s="30">
        <v>22.8</v>
      </c>
      <c r="H14" s="30">
        <v>574</v>
      </c>
    </row>
    <row r="15" spans="4:8" ht="16.5" thickBot="1" x14ac:dyDescent="0.3">
      <c r="D15" s="28" t="s">
        <v>198</v>
      </c>
      <c r="E15" s="31"/>
      <c r="F15" s="30">
        <v>151</v>
      </c>
      <c r="G15" s="31"/>
      <c r="H15" s="30">
        <v>251</v>
      </c>
    </row>
  </sheetData>
  <mergeCells count="2">
    <mergeCell ref="E3:F3"/>
    <mergeCell ref="G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Indhold</vt:lpstr>
      <vt:lpstr>Tabel 2.1.</vt:lpstr>
      <vt:lpstr>Usikkerhedsberegner</vt:lpstr>
      <vt:lpstr>Tabel 2.2.</vt:lpstr>
      <vt:lpstr>Tabel 2.3</vt:lpstr>
      <vt:lpstr>Tabel 2.7,</vt:lpstr>
      <vt:lpstr>Figur 2.18</vt:lpstr>
      <vt:lpstr>Figur 2.19</vt:lpstr>
      <vt:lpstr>Tabel 2.8.</vt:lpstr>
    </vt:vector>
  </TitlesOfParts>
  <Company>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dc:creator>
  <cp:lastModifiedBy>Anders Hassing</cp:lastModifiedBy>
  <dcterms:created xsi:type="dcterms:W3CDTF">2018-12-16T08:47:38Z</dcterms:created>
  <dcterms:modified xsi:type="dcterms:W3CDTF">2018-12-17T13:40:46Z</dcterms:modified>
</cp:coreProperties>
</file>